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5685" activeTab="0"/>
  </bookViews>
  <sheets>
    <sheet name="96EXPORT" sheetId="1" r:id="rId1"/>
  </sheets>
  <definedNames>
    <definedName name="_xlnm.Print_Area" localSheetId="0">'96EXPORT'!$A$1:$G$57</definedName>
  </definedNames>
  <calcPr fullCalcOnLoad="1"/>
</workbook>
</file>

<file path=xl/sharedStrings.xml><?xml version="1.0" encoding="utf-8"?>
<sst xmlns="http://schemas.openxmlformats.org/spreadsheetml/2006/main" count="66" uniqueCount="34">
  <si>
    <t>TOTAL CRUDE EXPORTS/EXPORTATION TOTALE DE BRUT</t>
  </si>
  <si>
    <r>
      <t>(m</t>
    </r>
    <r>
      <rPr>
        <b/>
        <vertAlign val="superscript"/>
        <sz val="12"/>
        <rFont val="Courier"/>
        <family val="3"/>
      </rPr>
      <t>3</t>
    </r>
    <r>
      <rPr>
        <b/>
        <sz val="12"/>
        <rFont val="Courier"/>
        <family val="3"/>
      </rPr>
      <t>)</t>
    </r>
  </si>
  <si>
    <t xml:space="preserve"> </t>
  </si>
  <si>
    <t>HEAVY/LOURD</t>
  </si>
  <si>
    <t>LIGHT/LÉGER</t>
  </si>
  <si>
    <t>TOTAL</t>
  </si>
  <si>
    <t>MONTH/MOIS</t>
  </si>
  <si>
    <t>m3/month</t>
  </si>
  <si>
    <t xml:space="preserve">   m3/day</t>
  </si>
  <si>
    <t>m3/mois</t>
  </si>
  <si>
    <t xml:space="preserve">   m3/jour</t>
  </si>
  <si>
    <t>JANUARY/JANVIER</t>
  </si>
  <si>
    <t>FEBRUARY/FÉVRIER</t>
  </si>
  <si>
    <t>MARCH/MARS</t>
  </si>
  <si>
    <t>APRIL/AVRIL</t>
  </si>
  <si>
    <t>MAY/MAI</t>
  </si>
  <si>
    <t>JUNE/JUIN</t>
  </si>
  <si>
    <t>JULY/JUILLET</t>
  </si>
  <si>
    <t>AUGUST/AOÛT</t>
  </si>
  <si>
    <t>SEPTEMBER/SEPTEMBRE</t>
  </si>
  <si>
    <t>OCTOBER/OCTOBRE</t>
  </si>
  <si>
    <t>NOVEMBER/NOVEMBRE</t>
  </si>
  <si>
    <t>DECEMBER/DÉCEMBRE</t>
  </si>
  <si>
    <t>(bbl)</t>
  </si>
  <si>
    <t>bbl/month</t>
  </si>
  <si>
    <t>bbl/day</t>
  </si>
  <si>
    <t xml:space="preserve">      bbl/month</t>
  </si>
  <si>
    <t xml:space="preserve">  bbl/day</t>
  </si>
  <si>
    <t>bbl/mois</t>
  </si>
  <si>
    <t>bbl/jour</t>
  </si>
  <si>
    <t xml:space="preserve">      bbl/mois</t>
  </si>
  <si>
    <t xml:space="preserve">  bbl/jour</t>
  </si>
  <si>
    <t>-</t>
  </si>
  <si>
    <t>NEB 306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</si>
</sst>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"/>
    <numFmt numFmtId="173" formatCode="d\-mmm\-yy"/>
    <numFmt numFmtId="174" formatCode="d\-mmm"/>
    <numFmt numFmtId="175" formatCode="d/m/yy\ h:mm"/>
    <numFmt numFmtId="176" formatCode="#,##0.0"/>
    <numFmt numFmtId="177" formatCode="0.0"/>
    <numFmt numFmtId="178" formatCode="###\ ##0.0"/>
    <numFmt numFmtId="179" formatCode="#\ ###\ ##0.0"/>
    <numFmt numFmtId="180" formatCode="##\ ###\ ##0.0"/>
    <numFmt numFmtId="181" formatCode="###\ ###\ ##0.0"/>
    <numFmt numFmtId="182" formatCode="###\ ###\ ###\ ###"/>
  </numFmts>
  <fonts count="1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2"/>
      <name val="Courier"/>
      <family val="0"/>
    </font>
    <font>
      <sz val="9"/>
      <color indexed="12"/>
      <name val="Courier"/>
      <family val="0"/>
    </font>
    <font>
      <sz val="9"/>
      <name val="Courier"/>
      <family val="0"/>
    </font>
    <font>
      <sz val="10"/>
      <color indexed="8"/>
      <name val="Courier"/>
      <family val="3"/>
    </font>
    <font>
      <sz val="14"/>
      <name val="Courier"/>
      <family val="3"/>
    </font>
    <font>
      <b/>
      <sz val="14"/>
      <name val="Courier"/>
      <family val="3"/>
    </font>
    <font>
      <b/>
      <sz val="12"/>
      <name val="Courier"/>
      <family val="3"/>
    </font>
    <font>
      <sz val="12"/>
      <name val="Courier"/>
      <family val="3"/>
    </font>
    <font>
      <b/>
      <sz val="10"/>
      <color indexed="12"/>
      <name val="Courier"/>
      <family val="3"/>
    </font>
    <font>
      <b/>
      <vertAlign val="superscript"/>
      <sz val="12"/>
      <name val="Courier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176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177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6" fontId="5" fillId="0" borderId="2" xfId="0" applyNumberFormat="1" applyFont="1" applyBorder="1" applyAlignment="1" applyProtection="1">
      <alignment horizontal="right"/>
      <protection locked="0"/>
    </xf>
    <xf numFmtId="176" fontId="5" fillId="0" borderId="2" xfId="0" applyNumberFormat="1" applyFont="1" applyBorder="1" applyAlignment="1" applyProtection="1">
      <alignment horizontal="center"/>
      <protection locked="0"/>
    </xf>
    <xf numFmtId="178" fontId="0" fillId="0" borderId="0" xfId="0" applyNumberFormat="1" applyAlignment="1" applyProtection="1">
      <alignment/>
      <protection/>
    </xf>
    <xf numFmtId="178" fontId="5" fillId="0" borderId="0" xfId="0" applyNumberFormat="1" applyFont="1" applyAlignment="1" applyProtection="1">
      <alignment/>
      <protection locked="0"/>
    </xf>
    <xf numFmtId="178" fontId="5" fillId="0" borderId="2" xfId="0" applyNumberFormat="1" applyFont="1" applyBorder="1" applyAlignment="1" applyProtection="1">
      <alignment/>
      <protection locked="0"/>
    </xf>
    <xf numFmtId="179" fontId="5" fillId="0" borderId="3" xfId="0" applyNumberFormat="1" applyFont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/>
      <protection locked="0"/>
    </xf>
    <xf numFmtId="180" fontId="5" fillId="0" borderId="2" xfId="0" applyNumberFormat="1" applyFont="1" applyBorder="1" applyAlignment="1" applyProtection="1">
      <alignment/>
      <protection locked="0"/>
    </xf>
    <xf numFmtId="181" fontId="5" fillId="0" borderId="3" xfId="0" applyNumberFormat="1" applyFont="1" applyBorder="1" applyAlignment="1" applyProtection="1">
      <alignment/>
      <protection locked="0"/>
    </xf>
    <xf numFmtId="179" fontId="0" fillId="0" borderId="0" xfId="0" applyNumberFormat="1" applyAlignment="1" applyProtection="1">
      <alignment/>
      <protection/>
    </xf>
    <xf numFmtId="179" fontId="5" fillId="0" borderId="0" xfId="0" applyNumberFormat="1" applyFont="1" applyAlignment="1" applyProtection="1">
      <alignment/>
      <protection locked="0"/>
    </xf>
    <xf numFmtId="179" fontId="5" fillId="0" borderId="2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179" fontId="8" fillId="0" borderId="0" xfId="0" applyNumberFormat="1" applyFont="1" applyAlignment="1" applyProtection="1">
      <alignment/>
      <protection locked="0"/>
    </xf>
    <xf numFmtId="178" fontId="8" fillId="0" borderId="0" xfId="0" applyNumberFormat="1" applyFont="1" applyAlignment="1" applyProtection="1">
      <alignment/>
      <protection locked="0"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180" fontId="8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>
      <alignment horizontal="centerContinuous"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left"/>
      <protection/>
    </xf>
    <xf numFmtId="0" fontId="0" fillId="0" borderId="1" xfId="0" applyBorder="1" applyAlignment="1">
      <alignment horizontal="centerContinuous"/>
    </xf>
    <xf numFmtId="0" fontId="6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right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showZeros="0" tabSelected="1" workbookViewId="0" topLeftCell="A1">
      <selection activeCell="A1" sqref="A1"/>
    </sheetView>
  </sheetViews>
  <sheetFormatPr defaultColWidth="9.00390625" defaultRowHeight="12.75"/>
  <cols>
    <col min="1" max="1" width="17.625" style="0" customWidth="1"/>
    <col min="2" max="2" width="14.00390625" style="0" customWidth="1"/>
    <col min="3" max="3" width="11.875" style="0" customWidth="1"/>
    <col min="4" max="4" width="14.00390625" style="0" customWidth="1"/>
    <col min="5" max="5" width="11.625" style="0" customWidth="1"/>
    <col min="6" max="6" width="13.875" style="0" customWidth="1"/>
    <col min="7" max="7" width="13.25390625" style="0" customWidth="1"/>
  </cols>
  <sheetData>
    <row r="1" spans="1:7" ht="15">
      <c r="A1" s="31" t="s">
        <v>0</v>
      </c>
      <c r="B1" s="30"/>
      <c r="C1" s="30"/>
      <c r="D1" s="29"/>
      <c r="E1" s="30"/>
      <c r="F1" s="30"/>
      <c r="G1" s="30"/>
    </row>
    <row r="2" spans="1:7" ht="15">
      <c r="A2" s="32">
        <v>1996</v>
      </c>
      <c r="B2" s="29"/>
      <c r="C2" s="29"/>
      <c r="D2" s="29"/>
      <c r="E2" s="29"/>
      <c r="F2" s="29"/>
      <c r="G2" s="29"/>
    </row>
    <row r="3" spans="1:7" ht="19.5">
      <c r="A3" s="32" t="s">
        <v>1</v>
      </c>
      <c r="B3" s="33"/>
      <c r="C3" s="33"/>
      <c r="D3" s="33"/>
      <c r="E3" s="33"/>
      <c r="F3" s="33"/>
      <c r="G3" s="33"/>
    </row>
    <row r="4" ht="12">
      <c r="D4" s="1" t="s">
        <v>2</v>
      </c>
    </row>
    <row r="5" ht="12">
      <c r="B5" s="2"/>
    </row>
    <row r="6" spans="1:7" ht="15">
      <c r="A6" s="6"/>
      <c r="B6" s="34" t="s">
        <v>3</v>
      </c>
      <c r="C6" s="36"/>
      <c r="D6" s="34" t="s">
        <v>4</v>
      </c>
      <c r="E6" s="36"/>
      <c r="F6" s="34" t="s">
        <v>5</v>
      </c>
      <c r="G6" s="36"/>
    </row>
    <row r="7" ht="15">
      <c r="A7" s="35" t="s">
        <v>6</v>
      </c>
    </row>
    <row r="8" spans="1:7" ht="12">
      <c r="A8" s="7"/>
      <c r="B8" s="8" t="s">
        <v>7</v>
      </c>
      <c r="C8" s="8" t="s">
        <v>8</v>
      </c>
      <c r="D8" s="8" t="s">
        <v>7</v>
      </c>
      <c r="E8" s="8" t="s">
        <v>8</v>
      </c>
      <c r="F8" s="8" t="s">
        <v>7</v>
      </c>
      <c r="G8" s="9" t="s">
        <v>8</v>
      </c>
    </row>
    <row r="9" spans="1:7" ht="12">
      <c r="A9" s="7"/>
      <c r="B9" s="8" t="s">
        <v>9</v>
      </c>
      <c r="C9" s="8" t="s">
        <v>10</v>
      </c>
      <c r="D9" s="8" t="s">
        <v>9</v>
      </c>
      <c r="E9" s="8" t="s">
        <v>10</v>
      </c>
      <c r="F9" s="8" t="s">
        <v>9</v>
      </c>
      <c r="G9" s="9" t="s">
        <v>10</v>
      </c>
    </row>
    <row r="10" ht="12">
      <c r="B10" s="2"/>
    </row>
    <row r="11" spans="1:10" ht="12">
      <c r="A11" s="28" t="s">
        <v>11</v>
      </c>
      <c r="B11" s="17">
        <v>2793059.2</v>
      </c>
      <c r="C11" s="10">
        <f>B11/31</f>
        <v>90098.68387096775</v>
      </c>
      <c r="D11" s="17">
        <v>3108244</v>
      </c>
      <c r="E11" s="10">
        <f>D11/31</f>
        <v>100265.93548387097</v>
      </c>
      <c r="F11" s="18">
        <f>D11+B11</f>
        <v>5901303.2</v>
      </c>
      <c r="G11" s="11">
        <f>F11/31</f>
        <v>190364.6193548387</v>
      </c>
      <c r="I11" s="5">
        <v>31</v>
      </c>
      <c r="J11" s="5">
        <f>SUM(I11:I11)</f>
        <v>31</v>
      </c>
    </row>
    <row r="12" spans="1:10" ht="12">
      <c r="A12" s="28" t="s">
        <v>12</v>
      </c>
      <c r="B12" s="23">
        <v>2416434.6</v>
      </c>
      <c r="C12" s="24">
        <f>B12/29</f>
        <v>83325.33103448276</v>
      </c>
      <c r="D12" s="23">
        <v>2265069.2</v>
      </c>
      <c r="E12" s="24">
        <f>D12/29</f>
        <v>78105.83448275863</v>
      </c>
      <c r="F12" s="23">
        <f aca="true" t="shared" si="0" ref="F12:F22">B12+D12</f>
        <v>4681503.800000001</v>
      </c>
      <c r="G12" s="11">
        <f>F12/29</f>
        <v>161431.1655172414</v>
      </c>
      <c r="I12" s="5">
        <v>29</v>
      </c>
      <c r="J12" s="5">
        <f>SUM(I11:I12)</f>
        <v>60</v>
      </c>
    </row>
    <row r="13" spans="1:10" ht="12">
      <c r="A13" s="28" t="s">
        <v>13</v>
      </c>
      <c r="B13" s="18">
        <v>2810440.6</v>
      </c>
      <c r="C13" s="11">
        <f>B13/31</f>
        <v>90659.37419354838</v>
      </c>
      <c r="D13" s="18">
        <v>2447959.4</v>
      </c>
      <c r="E13" s="11">
        <f>D13/31</f>
        <v>78966.43225806451</v>
      </c>
      <c r="F13" s="18">
        <f t="shared" si="0"/>
        <v>5258400</v>
      </c>
      <c r="G13" s="11">
        <f>F13/31</f>
        <v>169625.8064516129</v>
      </c>
      <c r="I13" s="5">
        <v>31</v>
      </c>
      <c r="J13" s="5">
        <f>SUM(I11:I13)</f>
        <v>91</v>
      </c>
    </row>
    <row r="14" spans="1:10" ht="12">
      <c r="A14" s="28" t="s">
        <v>14</v>
      </c>
      <c r="B14" s="18">
        <v>2501389.5</v>
      </c>
      <c r="C14" s="11">
        <f>B14/30</f>
        <v>83379.65</v>
      </c>
      <c r="D14" s="18">
        <v>2494025.5</v>
      </c>
      <c r="E14" s="11">
        <f>D14/30</f>
        <v>83134.18333333333</v>
      </c>
      <c r="F14" s="18">
        <f t="shared" si="0"/>
        <v>4995415</v>
      </c>
      <c r="G14" s="11">
        <f>F14/30</f>
        <v>166513.83333333334</v>
      </c>
      <c r="I14" s="5">
        <v>30</v>
      </c>
      <c r="J14" s="5">
        <f>SUM(I11:I14)</f>
        <v>121</v>
      </c>
    </row>
    <row r="15" spans="1:10" ht="12">
      <c r="A15" s="28" t="s">
        <v>15</v>
      </c>
      <c r="B15" s="18">
        <v>2640225.2</v>
      </c>
      <c r="C15" s="11">
        <f>B15/31</f>
        <v>85168.55483870968</v>
      </c>
      <c r="D15" s="18">
        <v>2598339.4</v>
      </c>
      <c r="E15" s="11">
        <f>D15/31</f>
        <v>83817.4</v>
      </c>
      <c r="F15" s="18">
        <f t="shared" si="0"/>
        <v>5238564.6</v>
      </c>
      <c r="G15" s="11">
        <f>F15/31</f>
        <v>168985.95483870967</v>
      </c>
      <c r="I15" s="5">
        <v>31</v>
      </c>
      <c r="J15" s="5">
        <f>SUM(I11:I15)</f>
        <v>152</v>
      </c>
    </row>
    <row r="16" spans="1:10" ht="12">
      <c r="A16" s="28" t="s">
        <v>16</v>
      </c>
      <c r="B16" s="18">
        <v>3022882.9</v>
      </c>
      <c r="C16" s="11">
        <f>B16/30</f>
        <v>100762.76333333334</v>
      </c>
      <c r="D16" s="18">
        <v>2584619.9</v>
      </c>
      <c r="E16" s="11">
        <f>D16/30</f>
        <v>86153.99666666666</v>
      </c>
      <c r="F16" s="18">
        <f t="shared" si="0"/>
        <v>5607502.8</v>
      </c>
      <c r="G16" s="11">
        <f>F16/30</f>
        <v>186916.75999999998</v>
      </c>
      <c r="I16" s="5">
        <v>30</v>
      </c>
      <c r="J16" s="5">
        <f>SUM(I11:I16)</f>
        <v>182</v>
      </c>
    </row>
    <row r="17" spans="1:10" ht="12">
      <c r="A17" s="28" t="s">
        <v>17</v>
      </c>
      <c r="B17" s="18">
        <v>2834477.4</v>
      </c>
      <c r="C17" s="11">
        <f>B17/31</f>
        <v>91434.75483870968</v>
      </c>
      <c r="D17" s="18">
        <v>2669128.9</v>
      </c>
      <c r="E17" s="11">
        <f>D17/31</f>
        <v>86100.93225806451</v>
      </c>
      <c r="F17" s="18">
        <f t="shared" si="0"/>
        <v>5503606.3</v>
      </c>
      <c r="G17" s="11">
        <f>F17/31</f>
        <v>177535.6870967742</v>
      </c>
      <c r="I17" s="5">
        <v>31</v>
      </c>
      <c r="J17" s="5">
        <f>SUM(I11:I17)</f>
        <v>213</v>
      </c>
    </row>
    <row r="18" spans="1:10" ht="12">
      <c r="A18" s="28" t="s">
        <v>18</v>
      </c>
      <c r="B18" s="18">
        <v>2782505.7</v>
      </c>
      <c r="C18" s="11">
        <f>B18/31</f>
        <v>89758.24838709678</v>
      </c>
      <c r="D18" s="18">
        <v>2613330.3</v>
      </c>
      <c r="E18" s="11">
        <f>D18/31</f>
        <v>84300.97741935484</v>
      </c>
      <c r="F18" s="18">
        <f t="shared" si="0"/>
        <v>5395836</v>
      </c>
      <c r="G18" s="11">
        <f>F18/31</f>
        <v>174059.2258064516</v>
      </c>
      <c r="I18" s="5">
        <v>31</v>
      </c>
      <c r="J18" s="5">
        <f>SUM(I11:I18)</f>
        <v>244</v>
      </c>
    </row>
    <row r="19" spans="1:10" ht="12">
      <c r="A19" s="28" t="s">
        <v>19</v>
      </c>
      <c r="B19" s="18">
        <v>2396022.1</v>
      </c>
      <c r="C19" s="11">
        <f>B19/30</f>
        <v>79867.40333333334</v>
      </c>
      <c r="D19" s="18">
        <v>2442070.6</v>
      </c>
      <c r="E19" s="11">
        <f>D19/30</f>
        <v>81402.35333333333</v>
      </c>
      <c r="F19" s="18">
        <f t="shared" si="0"/>
        <v>4838092.7</v>
      </c>
      <c r="G19" s="11">
        <f>F19/30</f>
        <v>161269.75666666668</v>
      </c>
      <c r="I19" s="5">
        <v>30</v>
      </c>
      <c r="J19" s="5">
        <f>SUM(I11:I19)</f>
        <v>274</v>
      </c>
    </row>
    <row r="20" spans="1:10" ht="12">
      <c r="A20" s="28" t="s">
        <v>20</v>
      </c>
      <c r="B20" s="18">
        <v>2826330.6</v>
      </c>
      <c r="C20" s="11">
        <f>B20/31</f>
        <v>91171.95483870969</v>
      </c>
      <c r="D20" s="18">
        <v>2854198.9</v>
      </c>
      <c r="E20" s="11">
        <f>D20/31</f>
        <v>92070.93225806451</v>
      </c>
      <c r="F20" s="18">
        <f t="shared" si="0"/>
        <v>5680529.5</v>
      </c>
      <c r="G20" s="11">
        <f>F20/31</f>
        <v>183242.88709677418</v>
      </c>
      <c r="I20" s="5">
        <v>31</v>
      </c>
      <c r="J20" s="5">
        <f>SUM(I11:I20)</f>
        <v>305</v>
      </c>
    </row>
    <row r="21" spans="1:10" ht="12">
      <c r="A21" s="28" t="s">
        <v>21</v>
      </c>
      <c r="B21" s="18">
        <v>3191057.3</v>
      </c>
      <c r="C21" s="11">
        <f>B21/30</f>
        <v>106368.57666666666</v>
      </c>
      <c r="D21" s="18">
        <v>2879416.7</v>
      </c>
      <c r="E21" s="11">
        <f>D21/30</f>
        <v>95980.55666666667</v>
      </c>
      <c r="F21" s="18">
        <f t="shared" si="0"/>
        <v>6070474</v>
      </c>
      <c r="G21" s="11">
        <f>F21/30</f>
        <v>202349.13333333333</v>
      </c>
      <c r="I21" s="5">
        <v>30</v>
      </c>
      <c r="J21" s="5">
        <f>SUM(I11:I21)</f>
        <v>335</v>
      </c>
    </row>
    <row r="22" spans="1:10" ht="12">
      <c r="A22" s="37" t="s">
        <v>22</v>
      </c>
      <c r="B22" s="19">
        <v>3397397.7</v>
      </c>
      <c r="C22" s="12">
        <f>B22/31</f>
        <v>109593.47419354839</v>
      </c>
      <c r="D22" s="19">
        <v>2738766.5</v>
      </c>
      <c r="E22" s="12">
        <f>D22/31</f>
        <v>88347.30645161291</v>
      </c>
      <c r="F22" s="19">
        <f t="shared" si="0"/>
        <v>6136164.2</v>
      </c>
      <c r="G22" s="12">
        <f>F22/31</f>
        <v>197940.78064516129</v>
      </c>
      <c r="I22" s="5">
        <v>31</v>
      </c>
      <c r="J22" s="5">
        <f>SUM(I11:I22)</f>
        <v>366</v>
      </c>
    </row>
    <row r="23" spans="1:7" ht="12">
      <c r="A23" s="20"/>
      <c r="B23" s="4"/>
      <c r="C23" s="4"/>
      <c r="D23" s="4"/>
      <c r="E23" s="4"/>
      <c r="F23" s="4"/>
      <c r="G23" s="4"/>
    </row>
    <row r="24" spans="1:7" ht="12.75" thickBot="1">
      <c r="A24" s="38" t="s">
        <v>5</v>
      </c>
      <c r="B24" s="13">
        <f>SUM(B11:B22)</f>
        <v>33612222.800000004</v>
      </c>
      <c r="C24" s="13">
        <f>SUM(B11:B22)/J22</f>
        <v>91836.6743169399</v>
      </c>
      <c r="D24" s="13">
        <f>SUM(D11:D22)</f>
        <v>31695169.3</v>
      </c>
      <c r="E24" s="13">
        <f>SUM(D11:D22)/J22</f>
        <v>86598.82322404372</v>
      </c>
      <c r="F24" s="13">
        <f>B24+D24</f>
        <v>65307392.10000001</v>
      </c>
      <c r="G24" s="13">
        <f>F24/J22</f>
        <v>178435.49754098363</v>
      </c>
    </row>
    <row r="25" spans="1:7" ht="12.75" thickTop="1">
      <c r="A25" s="20"/>
      <c r="B25" s="4"/>
      <c r="C25" s="4"/>
      <c r="D25" s="4"/>
      <c r="E25" s="4"/>
      <c r="F25" s="4"/>
      <c r="G25" s="4"/>
    </row>
    <row r="26" ht="12">
      <c r="A26" s="20"/>
    </row>
    <row r="27" ht="12">
      <c r="A27" s="20"/>
    </row>
    <row r="28" ht="12">
      <c r="A28" s="20"/>
    </row>
    <row r="29" ht="12">
      <c r="A29" s="20"/>
    </row>
    <row r="30" spans="1:7" ht="15">
      <c r="A30" s="31" t="s">
        <v>0</v>
      </c>
      <c r="B30" s="30"/>
      <c r="C30" s="30"/>
      <c r="D30" s="29"/>
      <c r="E30" s="30"/>
      <c r="F30" s="30"/>
      <c r="G30" s="30"/>
    </row>
    <row r="31" spans="1:7" ht="15">
      <c r="A31" s="32">
        <v>1996</v>
      </c>
      <c r="B31" s="29"/>
      <c r="C31" s="29"/>
      <c r="D31" s="29"/>
      <c r="E31" s="29"/>
      <c r="F31" s="29"/>
      <c r="G31" s="29"/>
    </row>
    <row r="32" spans="1:7" ht="15">
      <c r="A32" s="32" t="s">
        <v>23</v>
      </c>
      <c r="B32" s="33"/>
      <c r="C32" s="33"/>
      <c r="D32" s="33"/>
      <c r="E32" s="33"/>
      <c r="F32" s="33"/>
      <c r="G32" s="33"/>
    </row>
    <row r="33" ht="12">
      <c r="D33" s="1" t="s">
        <v>2</v>
      </c>
    </row>
    <row r="34" ht="12">
      <c r="B34" s="2"/>
    </row>
    <row r="35" spans="1:7" ht="15">
      <c r="A35" s="6"/>
      <c r="B35" s="34" t="s">
        <v>3</v>
      </c>
      <c r="C35" s="36"/>
      <c r="D35" s="34" t="s">
        <v>4</v>
      </c>
      <c r="E35" s="36"/>
      <c r="F35" s="34" t="s">
        <v>5</v>
      </c>
      <c r="G35" s="36"/>
    </row>
    <row r="36" ht="15">
      <c r="A36" s="35" t="s">
        <v>6</v>
      </c>
    </row>
    <row r="37" spans="1:7" ht="12">
      <c r="A37" s="21"/>
      <c r="B37" s="25" t="s">
        <v>24</v>
      </c>
      <c r="C37" s="26" t="s">
        <v>25</v>
      </c>
      <c r="D37" s="8" t="s">
        <v>26</v>
      </c>
      <c r="E37" s="8" t="s">
        <v>27</v>
      </c>
      <c r="F37" s="8" t="s">
        <v>26</v>
      </c>
      <c r="G37" s="9" t="s">
        <v>27</v>
      </c>
    </row>
    <row r="38" spans="1:7" ht="12">
      <c r="A38" s="21"/>
      <c r="B38" s="25" t="s">
        <v>28</v>
      </c>
      <c r="C38" s="26" t="s">
        <v>29</v>
      </c>
      <c r="D38" s="8" t="s">
        <v>30</v>
      </c>
      <c r="E38" s="8" t="s">
        <v>31</v>
      </c>
      <c r="F38" s="8" t="s">
        <v>30</v>
      </c>
      <c r="G38" s="9" t="s">
        <v>31</v>
      </c>
    </row>
    <row r="39" ht="12">
      <c r="A39" s="20"/>
    </row>
    <row r="40" spans="1:8" ht="12">
      <c r="A40" s="28" t="s">
        <v>11</v>
      </c>
      <c r="B40" s="27">
        <f aca="true" t="shared" si="1" ref="B40:B51">B11/0.15892</f>
        <v>17575252.957462873</v>
      </c>
      <c r="C40" s="27">
        <f>B40/31</f>
        <v>566943.6437891249</v>
      </c>
      <c r="D40" s="27">
        <f aca="true" t="shared" si="2" ref="D40:D45">D11/0.15891</f>
        <v>19559775.973821662</v>
      </c>
      <c r="E40" s="27">
        <f>D40/31</f>
        <v>630960.5152845697</v>
      </c>
      <c r="F40" s="27">
        <f aca="true" t="shared" si="3" ref="F40:F51">B40+D40</f>
        <v>37135028.93128453</v>
      </c>
      <c r="G40" s="14">
        <f>F40/31</f>
        <v>1197904.1590736946</v>
      </c>
      <c r="H40" s="3" t="s">
        <v>32</v>
      </c>
    </row>
    <row r="41" spans="1:7" ht="12">
      <c r="A41" s="28" t="s">
        <v>12</v>
      </c>
      <c r="B41" s="27">
        <f t="shared" si="1"/>
        <v>15205352.378555248</v>
      </c>
      <c r="C41" s="27">
        <f>B41/29</f>
        <v>524322.49581225</v>
      </c>
      <c r="D41" s="27">
        <f t="shared" si="2"/>
        <v>14253786.419986157</v>
      </c>
      <c r="E41" s="27">
        <f>D41/29</f>
        <v>491509.8765512468</v>
      </c>
      <c r="F41" s="27">
        <f t="shared" si="3"/>
        <v>29459138.798541404</v>
      </c>
      <c r="G41" s="14">
        <f>F41/29</f>
        <v>1015832.3723634967</v>
      </c>
    </row>
    <row r="42" spans="1:7" ht="12">
      <c r="A42" s="28" t="s">
        <v>13</v>
      </c>
      <c r="B42" s="14">
        <f t="shared" si="1"/>
        <v>17684624.96853763</v>
      </c>
      <c r="C42" s="14">
        <f>B42/31</f>
        <v>570471.7731786332</v>
      </c>
      <c r="D42" s="14">
        <f t="shared" si="2"/>
        <v>15404690.705430746</v>
      </c>
      <c r="E42" s="14">
        <f>D42/31</f>
        <v>496925.50662679825</v>
      </c>
      <c r="F42" s="14">
        <f t="shared" si="3"/>
        <v>33089315.673968375</v>
      </c>
      <c r="G42" s="14">
        <f>F42/31</f>
        <v>1067397.2798054314</v>
      </c>
    </row>
    <row r="43" spans="1:7" ht="12">
      <c r="A43" s="28" t="s">
        <v>14</v>
      </c>
      <c r="B43" s="14">
        <f t="shared" si="1"/>
        <v>15739928.89504153</v>
      </c>
      <c r="C43" s="14">
        <f>B43/30</f>
        <v>524664.2965013843</v>
      </c>
      <c r="D43" s="14">
        <f t="shared" si="2"/>
        <v>15694578.692341577</v>
      </c>
      <c r="E43" s="14">
        <f>D43/30</f>
        <v>523152.6230780526</v>
      </c>
      <c r="F43" s="14">
        <f t="shared" si="3"/>
        <v>31434507.587383106</v>
      </c>
      <c r="G43" s="14">
        <f>F43/30</f>
        <v>1047816.9195794369</v>
      </c>
    </row>
    <row r="44" spans="1:7" ht="12">
      <c r="A44" s="28" t="s">
        <v>15</v>
      </c>
      <c r="B44" s="14">
        <f t="shared" si="1"/>
        <v>16613548.955449283</v>
      </c>
      <c r="C44" s="14">
        <f>B44/31</f>
        <v>535920.9340467511</v>
      </c>
      <c r="D44" s="14">
        <f t="shared" si="2"/>
        <v>16351012.522811655</v>
      </c>
      <c r="E44" s="14">
        <f>D44/31</f>
        <v>527452.0168648921</v>
      </c>
      <c r="F44" s="14">
        <f t="shared" si="3"/>
        <v>32964561.478260938</v>
      </c>
      <c r="G44" s="14">
        <f>F44/31</f>
        <v>1063372.9509116432</v>
      </c>
    </row>
    <row r="45" spans="1:7" ht="12">
      <c r="A45" s="28" t="s">
        <v>16</v>
      </c>
      <c r="B45" s="14">
        <f t="shared" si="1"/>
        <v>19021412.66045809</v>
      </c>
      <c r="C45" s="14">
        <f>B45/30</f>
        <v>634047.0886819364</v>
      </c>
      <c r="D45" s="14">
        <f t="shared" si="2"/>
        <v>16264677.490403373</v>
      </c>
      <c r="E45" s="14">
        <f>D45/30</f>
        <v>542155.9163467791</v>
      </c>
      <c r="F45" s="14">
        <f t="shared" si="3"/>
        <v>35286090.150861464</v>
      </c>
      <c r="G45" s="14">
        <f>F45/30</f>
        <v>1176203.0050287156</v>
      </c>
    </row>
    <row r="46" spans="1:7" ht="12">
      <c r="A46" s="28" t="s">
        <v>17</v>
      </c>
      <c r="B46" s="14">
        <f t="shared" si="1"/>
        <v>17835875.912408758</v>
      </c>
      <c r="C46" s="14">
        <f>B46/31</f>
        <v>575350.8358841535</v>
      </c>
      <c r="D46" s="14">
        <f>D17/0.15892</f>
        <v>16795424.742008556</v>
      </c>
      <c r="E46" s="14">
        <f>D46/31</f>
        <v>541787.8949035018</v>
      </c>
      <c r="F46" s="14">
        <f t="shared" si="3"/>
        <v>34631300.65441731</v>
      </c>
      <c r="G46" s="14">
        <f>F46/31</f>
        <v>1117138.7307876553</v>
      </c>
    </row>
    <row r="47" spans="1:7" ht="12">
      <c r="A47" s="28" t="s">
        <v>18</v>
      </c>
      <c r="B47" s="14">
        <f t="shared" si="1"/>
        <v>17508845.33098414</v>
      </c>
      <c r="C47" s="14">
        <f>B47/31</f>
        <v>564801.462289811</v>
      </c>
      <c r="D47" s="14">
        <f>D18/0.15891</f>
        <v>16445348.310364356</v>
      </c>
      <c r="E47" s="14">
        <f>D47/31</f>
        <v>530495.106785947</v>
      </c>
      <c r="F47" s="14">
        <f t="shared" si="3"/>
        <v>33954193.641348496</v>
      </c>
      <c r="G47" s="14">
        <f>F47/31</f>
        <v>1095296.5690757579</v>
      </c>
    </row>
    <row r="48" spans="1:7" ht="12">
      <c r="A48" s="28" t="s">
        <v>19</v>
      </c>
      <c r="B48" s="14">
        <f t="shared" si="1"/>
        <v>15076907.24893028</v>
      </c>
      <c r="C48" s="14">
        <f>B48/30</f>
        <v>502563.57496434264</v>
      </c>
      <c r="D48" s="14">
        <f>D19/0.15891</f>
        <v>15367633.251526022</v>
      </c>
      <c r="E48" s="14">
        <f>D48/30</f>
        <v>512254.4417175341</v>
      </c>
      <c r="F48" s="14">
        <f t="shared" si="3"/>
        <v>30444540.500456303</v>
      </c>
      <c r="G48" s="14">
        <f>F48/30</f>
        <v>1014818.0166818767</v>
      </c>
    </row>
    <row r="49" spans="1:7" ht="12">
      <c r="A49" s="28" t="s">
        <v>20</v>
      </c>
      <c r="B49" s="14">
        <f t="shared" si="1"/>
        <v>17784612.383589227</v>
      </c>
      <c r="C49" s="14">
        <f>B49/31</f>
        <v>573697.1736641686</v>
      </c>
      <c r="D49" s="14">
        <f>D20/0.15891</f>
        <v>17961103.140142217</v>
      </c>
      <c r="E49" s="14">
        <f>D49/31</f>
        <v>579390.4238755554</v>
      </c>
      <c r="F49" s="14">
        <f t="shared" si="3"/>
        <v>35745715.52373144</v>
      </c>
      <c r="G49" s="14">
        <f>F49/31</f>
        <v>1153087.5975397239</v>
      </c>
    </row>
    <row r="50" spans="1:7" ht="12">
      <c r="A50" s="28" t="s">
        <v>21</v>
      </c>
      <c r="B50" s="14">
        <f t="shared" si="1"/>
        <v>20079645.73370249</v>
      </c>
      <c r="C50" s="14">
        <f>B50/30</f>
        <v>669321.5244567496</v>
      </c>
      <c r="D50" s="14">
        <f>D21/0.15891</f>
        <v>18119795.481719214</v>
      </c>
      <c r="E50" s="14">
        <f>D50/30</f>
        <v>603993.1827239738</v>
      </c>
      <c r="F50" s="14">
        <f t="shared" si="3"/>
        <v>38199441.21542171</v>
      </c>
      <c r="G50" s="14">
        <f>F50/30</f>
        <v>1273314.7071807235</v>
      </c>
    </row>
    <row r="51" spans="1:7" ht="12">
      <c r="A51" s="37" t="s">
        <v>22</v>
      </c>
      <c r="B51" s="15">
        <f t="shared" si="1"/>
        <v>21378037.377296753</v>
      </c>
      <c r="C51" s="15">
        <f>B51/31</f>
        <v>689614.1089450566</v>
      </c>
      <c r="D51" s="15">
        <f>D22/0.15891</f>
        <v>17234702.03259707</v>
      </c>
      <c r="E51" s="15">
        <f>D51/31</f>
        <v>555958.1300837764</v>
      </c>
      <c r="F51" s="15">
        <f t="shared" si="3"/>
        <v>38612739.409893826</v>
      </c>
      <c r="G51" s="15">
        <f>F51/31</f>
        <v>1245572.239028833</v>
      </c>
    </row>
    <row r="52" spans="1:7" ht="12">
      <c r="A52" s="20"/>
      <c r="B52" s="4"/>
      <c r="C52" s="4"/>
      <c r="D52" s="4"/>
      <c r="E52" s="4"/>
      <c r="F52" s="4"/>
      <c r="G52" s="4"/>
    </row>
    <row r="53" spans="1:7" ht="12.75" thickBot="1">
      <c r="A53" s="39" t="s">
        <v>5</v>
      </c>
      <c r="B53" s="16">
        <f>SUM(B40:B51)</f>
        <v>211504044.8024163</v>
      </c>
      <c r="C53" s="16">
        <f>SUM(B40:B51)/J22</f>
        <v>577879.9038317385</v>
      </c>
      <c r="D53" s="16">
        <f>SUM(D40:D51)</f>
        <v>199452528.76315257</v>
      </c>
      <c r="E53" s="16">
        <f>SUM(D40:D51)/J22</f>
        <v>544952.2643801983</v>
      </c>
      <c r="F53" s="16">
        <f>B53+D53</f>
        <v>410956573.56556886</v>
      </c>
      <c r="G53" s="16">
        <f>F53/J22</f>
        <v>1122832.1682119367</v>
      </c>
    </row>
    <row r="54" ht="12.75" thickTop="1">
      <c r="A54" s="20"/>
    </row>
    <row r="55" spans="1:8" ht="12">
      <c r="A55" s="20"/>
      <c r="H55" s="5"/>
    </row>
    <row r="56" ht="12">
      <c r="A56" s="22" t="s">
        <v>33</v>
      </c>
    </row>
  </sheetData>
  <printOptions/>
  <pageMargins left="0.7480314960629921" right="0.7480314960629921" top="0.984251968503937" bottom="0.984251968503937" header="0.5" footer="0.5"/>
  <pageSetup orientation="portrait" scale="80" r:id="rId1"/>
  <headerFooter alignWithMargins="0">
    <oddFooter>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Crude Oil Exports - 1996 / Exportation totale de pétrole brut - 1996</dc:title>
  <dc:subject>Total Crude Oil Exports - 1996 / Exportation totale de pétrole brut - 1996</dc:subject>
  <dc:creator> National Energy Board - NEB / Office national de l'énergie - ONÉ</dc:creator>
  <cp:keywords>Total Crude Oil Exports - 1996 / Exportation totale de pétrole brut - 1996</cp:keywords>
  <dc:description/>
  <cp:lastModifiedBy>ardeeliz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