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2000" windowHeight="6645" tabRatio="792" activeTab="1"/>
  </bookViews>
  <sheets>
    <sheet name="English" sheetId="1" r:id="rId1"/>
    <sheet name="English_total" sheetId="2" r:id="rId2"/>
  </sheets>
  <externalReferences>
    <externalReference r:id="rId5"/>
  </externalReferences>
  <definedNames>
    <definedName name="annee_2000">#REF!</definedName>
    <definedName name="annee_2001">#REF!</definedName>
    <definedName name="annee_2002">#REF!</definedName>
    <definedName name="_xlnm.Print_Area" localSheetId="0">'English'!$A$1:$R$26</definedName>
    <definedName name="_xlnm.Print_Area" localSheetId="1">'English_total'!$A$1:$R$28</definedName>
  </definedNames>
  <calcPr fullCalcOnLoad="1"/>
</workbook>
</file>

<file path=xl/sharedStrings.xml><?xml version="1.0" encoding="utf-8"?>
<sst xmlns="http://schemas.openxmlformats.org/spreadsheetml/2006/main" count="95" uniqueCount="49">
  <si>
    <t>IBNR</t>
  </si>
  <si>
    <t>Total</t>
  </si>
  <si>
    <t>(All amounts are on a Net basis and in 000$)</t>
  </si>
  <si>
    <t>Actuary's Category :</t>
  </si>
  <si>
    <t>Line</t>
  </si>
  <si>
    <t>Accident Year</t>
  </si>
  <si>
    <t>(01)</t>
  </si>
  <si>
    <t>(10)</t>
  </si>
  <si>
    <t>(11)</t>
  </si>
  <si>
    <t>(15)</t>
  </si>
  <si>
    <t>Invest. Income from UPR</t>
  </si>
  <si>
    <t>(13)</t>
  </si>
  <si>
    <t>(16)</t>
  </si>
  <si>
    <t>Unpaid Claims and Loss Ratio Analysis Exhibit</t>
  </si>
  <si>
    <t>(08)</t>
  </si>
  <si>
    <t>(09)</t>
  </si>
  <si>
    <t>Discounted</t>
  </si>
  <si>
    <t>Loss Ratio (%)</t>
  </si>
  <si>
    <t>Undiscounted</t>
  </si>
  <si>
    <t>(02)</t>
  </si>
  <si>
    <t>(03)</t>
  </si>
  <si>
    <t>(04)</t>
  </si>
  <si>
    <t>(05)</t>
  </si>
  <si>
    <t>(06)</t>
  </si>
  <si>
    <t>(07)</t>
  </si>
  <si>
    <t>(14)</t>
  </si>
  <si>
    <t>(17)</t>
  </si>
  <si>
    <t>(12)</t>
  </si>
  <si>
    <t>Earned Premiums</t>
  </si>
  <si>
    <t>Case Reserves</t>
  </si>
  <si>
    <t>Undiscounted Unpaid Claims and Adjustment Expenses</t>
  </si>
  <si>
    <t>"Facility Association" and "Plan"</t>
  </si>
  <si>
    <r>
      <t>Paid Losses</t>
    </r>
    <r>
      <rPr>
        <b/>
        <vertAlign val="superscript"/>
        <sz val="14"/>
        <rFont val="Arial"/>
        <family val="2"/>
      </rPr>
      <t>a</t>
    </r>
  </si>
  <si>
    <r>
      <t>Unpaid Claim Analysis</t>
    </r>
    <r>
      <rPr>
        <b/>
        <vertAlign val="superscript"/>
        <sz val="14"/>
        <rFont val="Arial"/>
        <family val="2"/>
      </rPr>
      <t>a</t>
    </r>
  </si>
  <si>
    <r>
      <t>Loss Ratio Analysis</t>
    </r>
    <r>
      <rPr>
        <b/>
        <vertAlign val="superscript"/>
        <sz val="14"/>
        <rFont val="Arial"/>
        <family val="2"/>
      </rPr>
      <t>a</t>
    </r>
  </si>
  <si>
    <t>ULAE - Total</t>
  </si>
  <si>
    <t>Grand Total</t>
  </si>
  <si>
    <t>Other reserves</t>
  </si>
  <si>
    <t>Cumulative Investment Income from  Unpaid Claim Reserves</t>
  </si>
  <si>
    <t>Discounted Reserves including PfAD</t>
  </si>
  <si>
    <t>PfAD: Claims (000$)</t>
  </si>
  <si>
    <t>PfAD: Reinsurance (000$)</t>
  </si>
  <si>
    <t>PfAD: Interest Rate   (000$)</t>
  </si>
  <si>
    <t>Exhibit Category :</t>
  </si>
  <si>
    <t>Provision and Margin for Adverse Deviation           (PfAD and MfAD)</t>
  </si>
  <si>
    <t>MfAD: Claims        (%)</t>
  </si>
  <si>
    <t>Income</t>
  </si>
  <si>
    <t>a) Including Allocated loss adjustment expenses (ALAE), but excluding Unallocated loss adjustment expenses (ULAE), except for lines 13 to 15.</t>
  </si>
  <si>
    <t>Present Value of Unpaid Claims and Adjustment Expenses - Total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</si>
</sst>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_)\ &quot;$&quot;_ ;_ * \(#,##0.0\)\ &quot;$&quot;_ ;_ * &quot;-&quot;??_)\ &quot;$&quot;_ ;_ @_ "/>
    <numFmt numFmtId="181" formatCode="_ * #,##0_)\ &quot;$&quot;_ ;_ * \(#,##0\)\ &quot;$&quot;_ ;_ * &quot;-&quot;??_)\ &quot;$&quot;_ ;_ @_ "/>
    <numFmt numFmtId="182" formatCode="_ * #,##0.0_)\ _$_ ;_ * \(#,##0.0\)\ _$_ ;_ * &quot;-&quot;?_)\ _$_ ;_ @_ "/>
    <numFmt numFmtId="183" formatCode="d/mmm/yy"/>
    <numFmt numFmtId="184" formatCode="mmm/yyyy"/>
    <numFmt numFmtId="185" formatCode="0.0%"/>
    <numFmt numFmtId="186" formatCode="_ * #,##0.0_)\ _$_ ;_ * \(#,##0.0\)\ _$_ ;_ * &quot;-&quot;??_)\ _$_ ;_ @_ "/>
    <numFmt numFmtId="187" formatCode="_ * #,##0_)\ _$_ ;_ * \(#,##0\)\ _$_ ;_ * &quot;-&quot;??_)\ _$_ ;_ @_ 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0.0000000"/>
    <numFmt numFmtId="194" formatCode="0.00000000"/>
    <numFmt numFmtId="195" formatCode="0.000000000"/>
    <numFmt numFmtId="196" formatCode="_ * #,##0.000_)\ _$_ ;_ * \(#,##0.000\)\ _$_ ;_ * &quot;-&quot;??_)\ _$_ ;_ @_ "/>
    <numFmt numFmtId="197" formatCode="_ * #,##0.000_)\ _$_ ;_ * \(#,##0.000\)\ _$_ ;_ * &quot;-&quot;???_)\ _$_ ;_ @_ "/>
    <numFmt numFmtId="198" formatCode="_-* #,##0.0_-;\-* #,##0.0_-;_-* &quot;-&quot;?_-;_-@_-"/>
    <numFmt numFmtId="199" formatCode="_(* #,##0.0_);_(* \(#,##0.0\);_(* &quot;-&quot;?_);_(@_)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ck"/>
      <right style="thin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thin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double"/>
      <bottom style="thick"/>
    </border>
    <border>
      <left style="thin"/>
      <right style="thin"/>
      <top style="medium"/>
      <bottom style="hair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 quotePrefix="1">
      <alignment horizontal="center" vertical="center" wrapText="1"/>
    </xf>
    <xf numFmtId="0" fontId="9" fillId="2" borderId="6" xfId="0" applyFont="1" applyFill="1" applyBorder="1" applyAlignment="1" quotePrefix="1">
      <alignment horizontal="center" vertical="center" wrapText="1"/>
    </xf>
    <xf numFmtId="0" fontId="9" fillId="2" borderId="7" xfId="0" applyFont="1" applyFill="1" applyBorder="1" applyAlignment="1" quotePrefix="1">
      <alignment horizontal="center" vertical="center" wrapText="1"/>
    </xf>
    <xf numFmtId="0" fontId="9" fillId="2" borderId="8" xfId="0" applyFont="1" applyFill="1" applyBorder="1" applyAlignment="1" quotePrefix="1">
      <alignment horizontal="center" vertical="center" wrapText="1"/>
    </xf>
    <xf numFmtId="0" fontId="9" fillId="2" borderId="9" xfId="0" applyFont="1" applyFill="1" applyBorder="1" applyAlignment="1" quotePrefix="1">
      <alignment horizontal="center" vertical="center" wrapText="1"/>
    </xf>
    <xf numFmtId="0" fontId="9" fillId="2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87" fontId="0" fillId="3" borderId="13" xfId="15" applyNumberFormat="1" applyFill="1" applyBorder="1" applyAlignment="1">
      <alignment vertical="center"/>
    </xf>
    <xf numFmtId="187" fontId="0" fillId="3" borderId="14" xfId="15" applyNumberFormat="1" applyFill="1" applyBorder="1" applyAlignment="1">
      <alignment vertical="center"/>
    </xf>
    <xf numFmtId="187" fontId="0" fillId="0" borderId="13" xfId="15" applyNumberFormat="1" applyFill="1" applyBorder="1" applyAlignment="1">
      <alignment vertical="center"/>
    </xf>
    <xf numFmtId="186" fontId="0" fillId="0" borderId="15" xfId="15" applyNumberForma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7" fontId="0" fillId="0" borderId="18" xfId="15" applyNumberFormat="1" applyBorder="1" applyAlignment="1">
      <alignment vertical="center"/>
    </xf>
    <xf numFmtId="187" fontId="0" fillId="0" borderId="19" xfId="15" applyNumberFormat="1" applyBorder="1" applyAlignment="1">
      <alignment vertical="center"/>
    </xf>
    <xf numFmtId="186" fontId="0" fillId="0" borderId="20" xfId="15" applyNumberFormat="1" applyBorder="1" applyAlignment="1">
      <alignment horizontal="center" vertical="center"/>
    </xf>
    <xf numFmtId="186" fontId="0" fillId="0" borderId="17" xfId="15" applyNumberFormat="1" applyBorder="1" applyAlignment="1">
      <alignment vertical="center"/>
    </xf>
    <xf numFmtId="187" fontId="0" fillId="0" borderId="21" xfId="15" applyNumberForma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87" fontId="0" fillId="0" borderId="24" xfId="15" applyNumberFormat="1" applyBorder="1" applyAlignment="1">
      <alignment vertical="center"/>
    </xf>
    <xf numFmtId="187" fontId="0" fillId="3" borderId="25" xfId="15" applyNumberFormat="1" applyFill="1" applyBorder="1" applyAlignment="1">
      <alignment vertical="center"/>
    </xf>
    <xf numFmtId="187" fontId="0" fillId="0" borderId="26" xfId="15" applyNumberFormat="1" applyBorder="1" applyAlignment="1">
      <alignment vertical="center"/>
    </xf>
    <xf numFmtId="187" fontId="0" fillId="0" borderId="27" xfId="15" applyNumberFormat="1" applyBorder="1" applyAlignment="1">
      <alignment vertical="center"/>
    </xf>
    <xf numFmtId="187" fontId="0" fillId="0" borderId="28" xfId="15" applyNumberFormat="1" applyFont="1" applyBorder="1" applyAlignment="1">
      <alignment horizontal="center" vertical="center"/>
    </xf>
    <xf numFmtId="186" fontId="0" fillId="0" borderId="29" xfId="15" applyNumberFormat="1" applyBorder="1" applyAlignment="1">
      <alignment horizontal="center" vertical="center"/>
    </xf>
    <xf numFmtId="186" fontId="0" fillId="0" borderId="30" xfId="15" applyNumberForma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 quotePrefix="1">
      <alignment vertical="top"/>
    </xf>
    <xf numFmtId="0" fontId="6" fillId="0" borderId="0" xfId="0" applyFont="1" applyAlignment="1">
      <alignment/>
    </xf>
    <xf numFmtId="187" fontId="0" fillId="0" borderId="30" xfId="15" applyNumberFormat="1" applyBorder="1" applyAlignment="1">
      <alignment vertical="center"/>
    </xf>
    <xf numFmtId="187" fontId="0" fillId="0" borderId="22" xfId="15" applyNumberForma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87" fontId="0" fillId="0" borderId="33" xfId="15" applyNumberFormat="1" applyBorder="1" applyAlignment="1">
      <alignment vertical="center"/>
    </xf>
    <xf numFmtId="187" fontId="0" fillId="0" borderId="34" xfId="15" applyNumberFormat="1" applyBorder="1" applyAlignment="1">
      <alignment vertical="center"/>
    </xf>
    <xf numFmtId="187" fontId="0" fillId="0" borderId="35" xfId="15" applyNumberFormat="1" applyBorder="1" applyAlignment="1">
      <alignment vertical="center"/>
    </xf>
    <xf numFmtId="186" fontId="0" fillId="0" borderId="36" xfId="15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9" fillId="2" borderId="38" xfId="0" applyFont="1" applyFill="1" applyBorder="1" applyAlignment="1" quotePrefix="1">
      <alignment horizontal="center" vertical="center" wrapText="1"/>
    </xf>
    <xf numFmtId="189" fontId="0" fillId="3" borderId="39" xfId="0" applyNumberFormat="1" applyFill="1" applyBorder="1" applyAlignment="1">
      <alignment horizontal="center" vertical="center"/>
    </xf>
    <xf numFmtId="189" fontId="0" fillId="0" borderId="30" xfId="21" applyNumberFormat="1" applyBorder="1" applyAlignment="1">
      <alignment horizontal="center" vertical="center"/>
    </xf>
    <xf numFmtId="189" fontId="0" fillId="0" borderId="34" xfId="21" applyNumberFormat="1" applyBorder="1" applyAlignment="1">
      <alignment horizontal="center" vertical="center"/>
    </xf>
    <xf numFmtId="189" fontId="0" fillId="0" borderId="40" xfId="21" applyNumberFormat="1" applyBorder="1" applyAlignment="1">
      <alignment horizontal="center" vertical="center"/>
    </xf>
    <xf numFmtId="189" fontId="0" fillId="0" borderId="41" xfId="21" applyNumberFormat="1" applyBorder="1" applyAlignment="1">
      <alignment horizontal="center" vertical="center"/>
    </xf>
    <xf numFmtId="189" fontId="0" fillId="0" borderId="42" xfId="21" applyNumberFormat="1" applyFill="1" applyBorder="1" applyAlignment="1">
      <alignment horizontal="center" vertical="center"/>
    </xf>
    <xf numFmtId="187" fontId="0" fillId="0" borderId="43" xfId="15" applyNumberFormat="1" applyBorder="1" applyAlignment="1">
      <alignment vertical="center"/>
    </xf>
    <xf numFmtId="187" fontId="0" fillId="0" borderId="20" xfId="15" applyNumberFormat="1" applyBorder="1" applyAlignment="1">
      <alignment vertical="center"/>
    </xf>
    <xf numFmtId="187" fontId="0" fillId="0" borderId="36" xfId="15" applyNumberFormat="1" applyBorder="1" applyAlignment="1">
      <alignment vertical="center"/>
    </xf>
    <xf numFmtId="187" fontId="0" fillId="0" borderId="44" xfId="15" applyNumberFormat="1" applyBorder="1" applyAlignment="1">
      <alignment vertical="center"/>
    </xf>
    <xf numFmtId="187" fontId="0" fillId="0" borderId="17" xfId="15" applyNumberFormat="1" applyBorder="1" applyAlignment="1">
      <alignment vertical="center"/>
    </xf>
    <xf numFmtId="187" fontId="0" fillId="0" borderId="32" xfId="15" applyNumberFormat="1" applyBorder="1" applyAlignment="1">
      <alignment vertical="center"/>
    </xf>
    <xf numFmtId="187" fontId="0" fillId="0" borderId="45" xfId="15" applyNumberFormat="1" applyBorder="1" applyAlignment="1">
      <alignment vertical="center"/>
    </xf>
    <xf numFmtId="189" fontId="0" fillId="0" borderId="45" xfId="21" applyNumberFormat="1" applyBorder="1" applyAlignment="1">
      <alignment horizontal="center" vertical="center"/>
    </xf>
    <xf numFmtId="186" fontId="0" fillId="0" borderId="44" xfId="15" applyNumberFormat="1" applyBorder="1" applyAlignment="1">
      <alignment horizontal="center" vertical="center"/>
    </xf>
    <xf numFmtId="187" fontId="0" fillId="0" borderId="46" xfId="15" applyNumberFormat="1" applyBorder="1" applyAlignment="1">
      <alignment vertical="center"/>
    </xf>
    <xf numFmtId="187" fontId="0" fillId="0" borderId="47" xfId="15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187" fontId="0" fillId="0" borderId="25" xfId="15" applyNumberFormat="1" applyFill="1" applyBorder="1" applyAlignment="1">
      <alignment vertical="center"/>
    </xf>
    <xf numFmtId="187" fontId="0" fillId="0" borderId="49" xfId="15" applyNumberFormat="1" applyBorder="1" applyAlignment="1">
      <alignment vertical="center"/>
    </xf>
    <xf numFmtId="187" fontId="0" fillId="0" borderId="28" xfId="15" applyNumberFormat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6" fontId="0" fillId="0" borderId="25" xfId="15" applyNumberFormat="1" applyBorder="1" applyAlignment="1">
      <alignment vertical="center"/>
    </xf>
    <xf numFmtId="186" fontId="0" fillId="0" borderId="26" xfId="15" applyNumberFormat="1" applyBorder="1" applyAlignment="1">
      <alignment vertical="center"/>
    </xf>
    <xf numFmtId="186" fontId="0" fillId="0" borderId="52" xfId="15" applyNumberFormat="1" applyBorder="1" applyAlignment="1">
      <alignment vertical="center"/>
    </xf>
    <xf numFmtId="186" fontId="0" fillId="0" borderId="19" xfId="15" applyNumberFormat="1" applyBorder="1" applyAlignment="1">
      <alignment vertical="center"/>
    </xf>
    <xf numFmtId="187" fontId="0" fillId="0" borderId="42" xfId="15" applyNumberFormat="1" applyBorder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187" fontId="0" fillId="0" borderId="54" xfId="15" applyNumberFormat="1" applyBorder="1" applyAlignment="1">
      <alignment vertical="center"/>
    </xf>
    <xf numFmtId="187" fontId="0" fillId="0" borderId="47" xfId="15" applyNumberForma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186" fontId="0" fillId="3" borderId="55" xfId="15" applyNumberFormat="1" applyFill="1" applyBorder="1" applyAlignment="1">
      <alignment vertical="center"/>
    </xf>
    <xf numFmtId="189" fontId="0" fillId="0" borderId="26" xfId="21" applyNumberFormat="1" applyBorder="1" applyAlignment="1">
      <alignment horizontal="center" vertical="center"/>
    </xf>
    <xf numFmtId="189" fontId="0" fillId="0" borderId="27" xfId="21" applyNumberFormat="1" applyBorder="1" applyAlignment="1">
      <alignment horizontal="center" vertical="center"/>
    </xf>
    <xf numFmtId="189" fontId="0" fillId="0" borderId="28" xfId="21" applyNumberFormat="1" applyBorder="1" applyAlignment="1">
      <alignment horizontal="center" vertical="center"/>
    </xf>
    <xf numFmtId="186" fontId="0" fillId="3" borderId="15" xfId="15" applyNumberFormat="1" applyFill="1" applyBorder="1" applyAlignment="1">
      <alignment vertical="center"/>
    </xf>
    <xf numFmtId="186" fontId="0" fillId="0" borderId="20" xfId="15" applyNumberFormat="1" applyBorder="1" applyAlignment="1">
      <alignment vertical="center"/>
    </xf>
    <xf numFmtId="187" fontId="0" fillId="0" borderId="56" xfId="15" applyNumberForma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187" fontId="0" fillId="0" borderId="59" xfId="15" applyNumberFormat="1" applyBorder="1" applyAlignment="1">
      <alignment vertical="center"/>
    </xf>
    <xf numFmtId="187" fontId="0" fillId="0" borderId="60" xfId="15" applyNumberFormat="1" applyBorder="1" applyAlignment="1">
      <alignment vertical="center"/>
    </xf>
    <xf numFmtId="187" fontId="0" fillId="0" borderId="61" xfId="15" applyNumberFormat="1" applyBorder="1" applyAlignment="1">
      <alignment vertical="center"/>
    </xf>
    <xf numFmtId="187" fontId="0" fillId="0" borderId="62" xfId="15" applyNumberFormat="1" applyBorder="1" applyAlignment="1">
      <alignment vertical="center"/>
    </xf>
    <xf numFmtId="187" fontId="0" fillId="0" borderId="63" xfId="15" applyNumberFormat="1" applyBorder="1" applyAlignment="1">
      <alignment vertical="center"/>
    </xf>
    <xf numFmtId="189" fontId="0" fillId="0" borderId="60" xfId="21" applyNumberFormat="1" applyBorder="1" applyAlignment="1">
      <alignment horizontal="center" vertical="center"/>
    </xf>
    <xf numFmtId="186" fontId="0" fillId="0" borderId="61" xfId="15" applyNumberFormat="1" applyBorder="1" applyAlignment="1">
      <alignment horizontal="center" vertical="center"/>
    </xf>
    <xf numFmtId="186" fontId="0" fillId="0" borderId="64" xfId="15" applyNumberFormat="1" applyBorder="1" applyAlignment="1">
      <alignment vertical="center"/>
    </xf>
    <xf numFmtId="187" fontId="0" fillId="0" borderId="58" xfId="15" applyNumberFormat="1" applyBorder="1" applyAlignment="1">
      <alignment vertical="center"/>
    </xf>
    <xf numFmtId="0" fontId="0" fillId="0" borderId="65" xfId="0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 indent="1"/>
    </xf>
    <xf numFmtId="0" fontId="13" fillId="0" borderId="71" xfId="0" applyFont="1" applyBorder="1" applyAlignment="1">
      <alignment horizontal="left" vertical="center" indent="1"/>
    </xf>
    <xf numFmtId="0" fontId="8" fillId="0" borderId="7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187" fontId="0" fillId="3" borderId="18" xfId="15" applyNumberFormat="1" applyFill="1" applyBorder="1" applyAlignment="1">
      <alignment vertical="center"/>
    </xf>
    <xf numFmtId="187" fontId="0" fillId="3" borderId="26" xfId="15" applyNumberFormat="1" applyFill="1" applyBorder="1" applyAlignment="1">
      <alignment vertical="center"/>
    </xf>
    <xf numFmtId="186" fontId="0" fillId="3" borderId="20" xfId="15" applyNumberFormat="1" applyFill="1" applyBorder="1" applyAlignment="1">
      <alignment vertical="center"/>
    </xf>
    <xf numFmtId="186" fontId="0" fillId="3" borderId="26" xfId="15" applyNumberFormat="1" applyFill="1" applyBorder="1" applyAlignment="1">
      <alignment vertical="center"/>
    </xf>
    <xf numFmtId="189" fontId="0" fillId="3" borderId="40" xfId="0" applyNumberForma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left" vertical="center" indent="1"/>
    </xf>
    <xf numFmtId="0" fontId="13" fillId="0" borderId="77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187" fontId="0" fillId="0" borderId="51" xfId="0" applyNumberFormat="1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4" fillId="3" borderId="94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4" fillId="3" borderId="96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/>
    </xf>
    <xf numFmtId="0" fontId="0" fillId="0" borderId="99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0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fourni\Local%20Settings\Temporary%20Internet%20Files\OLK4\Documents%20and%20Settings\phladun\Local%20Settings\Temporary%20Internet%20Files\OLK51\Documents%20and%20Settings\bdupont\Local%20Settings\Temporary%20Internet%20Files\Annexe_Instru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_Francais"/>
      <sheetName val="Annexe_Anglais"/>
      <sheetName val="Anglais"/>
      <sheetName val="Franc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75" zoomScaleNormal="75" workbookViewId="0" topLeftCell="F1">
      <selection activeCell="R21" sqref="R21"/>
    </sheetView>
  </sheetViews>
  <sheetFormatPr defaultColWidth="9.140625" defaultRowHeight="12.75"/>
  <cols>
    <col min="1" max="1" width="6.421875" style="0" customWidth="1"/>
    <col min="2" max="2" width="10.28125" style="0" customWidth="1"/>
    <col min="3" max="4" width="11.7109375" style="0" customWidth="1"/>
    <col min="5" max="7" width="12.7109375" style="0" customWidth="1"/>
    <col min="8" max="8" width="15.7109375" style="0" customWidth="1"/>
    <col min="9" max="12" width="11.00390625" style="0" customWidth="1"/>
    <col min="13" max="13" width="16.140625" style="0" customWidth="1"/>
    <col min="14" max="15" width="12.7109375" style="0" customWidth="1"/>
    <col min="16" max="16" width="12.57421875" style="0" customWidth="1"/>
    <col min="17" max="18" width="12.421875" style="0" customWidth="1"/>
    <col min="19" max="19" width="13.7109375" style="0" customWidth="1"/>
    <col min="20" max="21" width="11.7109375" style="0" customWidth="1"/>
    <col min="22" max="16384" width="11.421875" style="0" customWidth="1"/>
  </cols>
  <sheetData>
    <row r="1" spans="1:19" s="3" customFormat="1" ht="34.5" customHeight="1">
      <c r="A1" s="1" t="s">
        <v>13</v>
      </c>
      <c r="B1" s="2"/>
      <c r="P1"/>
      <c r="Q1"/>
      <c r="R1"/>
      <c r="S1"/>
    </row>
    <row r="2" spans="1:19" s="3" customFormat="1" ht="24" customHeight="1">
      <c r="A2" s="40" t="s">
        <v>2</v>
      </c>
      <c r="B2" s="2"/>
      <c r="P2"/>
      <c r="Q2"/>
      <c r="R2"/>
      <c r="S2"/>
    </row>
    <row r="3" spans="1:19" s="3" customFormat="1" ht="24" customHeight="1">
      <c r="A3" s="40"/>
      <c r="B3" s="41" t="s">
        <v>3</v>
      </c>
      <c r="C3" s="4"/>
      <c r="D3" s="4"/>
      <c r="E3" s="151"/>
      <c r="F3" s="151"/>
      <c r="G3" s="151"/>
      <c r="H3" s="151"/>
      <c r="P3"/>
      <c r="Q3"/>
      <c r="R3"/>
      <c r="S3"/>
    </row>
    <row r="4" spans="2:19" s="3" customFormat="1" ht="21.75" customHeight="1">
      <c r="B4" s="41" t="s">
        <v>43</v>
      </c>
      <c r="C4" s="4"/>
      <c r="D4" s="4"/>
      <c r="E4" s="151"/>
      <c r="F4" s="151"/>
      <c r="G4" s="151"/>
      <c r="H4" s="151"/>
      <c r="P4"/>
      <c r="Q4"/>
      <c r="R4"/>
      <c r="S4"/>
    </row>
    <row r="5" spans="2:11" s="3" customFormat="1" ht="34.5" customHeight="1" thickBot="1">
      <c r="B5" s="4"/>
      <c r="C5" s="4"/>
      <c r="D5" s="4"/>
      <c r="E5" s="4"/>
      <c r="F5" s="4"/>
      <c r="G5" s="4"/>
      <c r="H5" s="39"/>
      <c r="I5" s="39"/>
      <c r="J5" s="39"/>
      <c r="K5" s="39"/>
    </row>
    <row r="6" spans="1:18" s="3" customFormat="1" ht="19.5" customHeight="1" thickBot="1" thickTop="1">
      <c r="A6" s="73"/>
      <c r="B6" s="74"/>
      <c r="C6" s="149" t="s">
        <v>32</v>
      </c>
      <c r="D6" s="150"/>
      <c r="E6" s="154" t="s">
        <v>33</v>
      </c>
      <c r="F6" s="152"/>
      <c r="G6" s="152"/>
      <c r="H6" s="152"/>
      <c r="I6" s="152"/>
      <c r="J6" s="152"/>
      <c r="K6" s="152"/>
      <c r="L6" s="152"/>
      <c r="M6" s="150"/>
      <c r="N6" s="152" t="s">
        <v>34</v>
      </c>
      <c r="O6" s="152"/>
      <c r="P6" s="152"/>
      <c r="Q6" s="152"/>
      <c r="R6" s="153"/>
    </row>
    <row r="7" spans="1:18" s="5" customFormat="1" ht="36" customHeight="1" thickTop="1">
      <c r="A7" s="132" t="s">
        <v>4</v>
      </c>
      <c r="B7" s="135" t="s">
        <v>5</v>
      </c>
      <c r="C7" s="143" t="str">
        <f>CONCATENATE("Current Year (",+B20,")")</f>
        <v>Current Year (2006)</v>
      </c>
      <c r="D7" s="145" t="str">
        <f>CONCATENATE("Cumulative (",+B20," and prior)")</f>
        <v>Cumulative (2006 and prior)</v>
      </c>
      <c r="E7" s="139" t="s">
        <v>30</v>
      </c>
      <c r="F7" s="140"/>
      <c r="G7" s="140"/>
      <c r="H7" s="141" t="s">
        <v>48</v>
      </c>
      <c r="I7" s="147" t="s">
        <v>44</v>
      </c>
      <c r="J7" s="147"/>
      <c r="K7" s="147"/>
      <c r="L7" s="147"/>
      <c r="M7" s="137" t="s">
        <v>39</v>
      </c>
      <c r="N7" s="148" t="s">
        <v>46</v>
      </c>
      <c r="O7" s="147"/>
      <c r="P7" s="141" t="s">
        <v>38</v>
      </c>
      <c r="Q7" s="155" t="s">
        <v>17</v>
      </c>
      <c r="R7" s="156"/>
    </row>
    <row r="8" spans="1:18" s="5" customFormat="1" ht="45" customHeight="1">
      <c r="A8" s="133"/>
      <c r="B8" s="136"/>
      <c r="C8" s="144"/>
      <c r="D8" s="146"/>
      <c r="E8" s="6" t="s">
        <v>29</v>
      </c>
      <c r="F8" s="8" t="s">
        <v>0</v>
      </c>
      <c r="G8" s="69" t="s">
        <v>1</v>
      </c>
      <c r="H8" s="142"/>
      <c r="I8" s="69" t="s">
        <v>40</v>
      </c>
      <c r="J8" s="7" t="s">
        <v>45</v>
      </c>
      <c r="K8" s="8" t="s">
        <v>41</v>
      </c>
      <c r="L8" s="69" t="s">
        <v>42</v>
      </c>
      <c r="M8" s="138"/>
      <c r="N8" s="6" t="s">
        <v>28</v>
      </c>
      <c r="O8" s="69" t="s">
        <v>10</v>
      </c>
      <c r="P8" s="142"/>
      <c r="Q8" s="81" t="s">
        <v>18</v>
      </c>
      <c r="R8" s="50" t="s">
        <v>16</v>
      </c>
    </row>
    <row r="9" spans="1:18" s="16" customFormat="1" ht="22.5" customHeight="1" thickBot="1">
      <c r="A9" s="134"/>
      <c r="B9" s="9" t="s">
        <v>6</v>
      </c>
      <c r="C9" s="10" t="s">
        <v>19</v>
      </c>
      <c r="D9" s="11" t="s">
        <v>20</v>
      </c>
      <c r="E9" s="10" t="s">
        <v>21</v>
      </c>
      <c r="F9" s="14" t="s">
        <v>22</v>
      </c>
      <c r="G9" s="15" t="s">
        <v>23</v>
      </c>
      <c r="H9" s="14" t="s">
        <v>24</v>
      </c>
      <c r="I9" s="15" t="s">
        <v>14</v>
      </c>
      <c r="J9" s="13" t="s">
        <v>15</v>
      </c>
      <c r="K9" s="14" t="s">
        <v>7</v>
      </c>
      <c r="L9" s="15" t="s">
        <v>8</v>
      </c>
      <c r="M9" s="14" t="s">
        <v>27</v>
      </c>
      <c r="N9" s="10" t="s">
        <v>11</v>
      </c>
      <c r="O9" s="15" t="s">
        <v>25</v>
      </c>
      <c r="P9" s="14" t="s">
        <v>9</v>
      </c>
      <c r="Q9" s="15" t="s">
        <v>12</v>
      </c>
      <c r="R9" s="51" t="s">
        <v>26</v>
      </c>
    </row>
    <row r="10" spans="1:18" s="3" customFormat="1" ht="24" customHeight="1">
      <c r="A10" s="17">
        <v>1</v>
      </c>
      <c r="B10" s="18" t="str">
        <f>CONCATENATE(+B11-1,"  and Prior")</f>
        <v>1996  and Prior</v>
      </c>
      <c r="C10" s="19"/>
      <c r="D10" s="20"/>
      <c r="E10" s="21"/>
      <c r="F10" s="58"/>
      <c r="G10" s="70">
        <f>+F10+E10</f>
        <v>0</v>
      </c>
      <c r="H10" s="58"/>
      <c r="I10" s="76"/>
      <c r="J10" s="37" t="str">
        <f>IF(H10&lt;&gt;0,100*I10/H10," ")</f>
        <v> </v>
      </c>
      <c r="K10" s="22"/>
      <c r="L10" s="76"/>
      <c r="M10" s="78">
        <f>+L10+K10+I10+H10</f>
        <v>0</v>
      </c>
      <c r="N10" s="19"/>
      <c r="O10" s="33"/>
      <c r="P10" s="90"/>
      <c r="Q10" s="86"/>
      <c r="R10" s="52"/>
    </row>
    <row r="11" spans="1:18" s="3" customFormat="1" ht="24" customHeight="1">
      <c r="A11" s="23">
        <v>2</v>
      </c>
      <c r="B11" s="24">
        <f aca="true" t="shared" si="0" ref="B11:B19">+B12-1</f>
        <v>1997</v>
      </c>
      <c r="C11" s="25"/>
      <c r="D11" s="26"/>
      <c r="E11" s="25"/>
      <c r="F11" s="59"/>
      <c r="G11" s="34">
        <f aca="true" t="shared" si="1" ref="G11:G20">+F11+E11</f>
        <v>0</v>
      </c>
      <c r="H11" s="59"/>
      <c r="I11" s="77"/>
      <c r="J11" s="38" t="str">
        <f aca="true" t="shared" si="2" ref="J11:J21">IF(H11&lt;&gt;0,100*I11/H11," ")</f>
        <v> </v>
      </c>
      <c r="K11" s="27"/>
      <c r="L11" s="77"/>
      <c r="M11" s="79">
        <f aca="true" t="shared" si="3" ref="M11:M20">+L11+K11+I11+H11</f>
        <v>0</v>
      </c>
      <c r="N11" s="118"/>
      <c r="O11" s="119"/>
      <c r="P11" s="120"/>
      <c r="Q11" s="121"/>
      <c r="R11" s="122"/>
    </row>
    <row r="12" spans="1:18" s="3" customFormat="1" ht="24" customHeight="1">
      <c r="A12" s="23">
        <v>3</v>
      </c>
      <c r="B12" s="24">
        <f t="shared" si="0"/>
        <v>1998</v>
      </c>
      <c r="C12" s="25"/>
      <c r="D12" s="26"/>
      <c r="E12" s="25"/>
      <c r="F12" s="59"/>
      <c r="G12" s="34">
        <f t="shared" si="1"/>
        <v>0</v>
      </c>
      <c r="H12" s="59"/>
      <c r="I12" s="77"/>
      <c r="J12" s="38" t="str">
        <f t="shared" si="2"/>
        <v> </v>
      </c>
      <c r="K12" s="27"/>
      <c r="L12" s="77"/>
      <c r="M12" s="79">
        <f t="shared" si="3"/>
        <v>0</v>
      </c>
      <c r="N12" s="118"/>
      <c r="O12" s="119"/>
      <c r="P12" s="120"/>
      <c r="Q12" s="121"/>
      <c r="R12" s="122"/>
    </row>
    <row r="13" spans="1:18" s="3" customFormat="1" ht="24" customHeight="1">
      <c r="A13" s="23">
        <v>4</v>
      </c>
      <c r="B13" s="24">
        <f t="shared" si="0"/>
        <v>1999</v>
      </c>
      <c r="C13" s="25"/>
      <c r="D13" s="26"/>
      <c r="E13" s="25"/>
      <c r="F13" s="59"/>
      <c r="G13" s="34">
        <f t="shared" si="1"/>
        <v>0</v>
      </c>
      <c r="H13" s="59"/>
      <c r="I13" s="77"/>
      <c r="J13" s="38" t="str">
        <f t="shared" si="2"/>
        <v> </v>
      </c>
      <c r="K13" s="27"/>
      <c r="L13" s="77"/>
      <c r="M13" s="79">
        <f t="shared" si="3"/>
        <v>0</v>
      </c>
      <c r="N13" s="118"/>
      <c r="O13" s="119"/>
      <c r="P13" s="120"/>
      <c r="Q13" s="121"/>
      <c r="R13" s="122"/>
    </row>
    <row r="14" spans="1:18" s="3" customFormat="1" ht="24" customHeight="1">
      <c r="A14" s="23">
        <v>5</v>
      </c>
      <c r="B14" s="24">
        <f t="shared" si="0"/>
        <v>2000</v>
      </c>
      <c r="C14" s="25"/>
      <c r="D14" s="26"/>
      <c r="E14" s="25"/>
      <c r="F14" s="59"/>
      <c r="G14" s="34">
        <f t="shared" si="1"/>
        <v>0</v>
      </c>
      <c r="H14" s="59"/>
      <c r="I14" s="77"/>
      <c r="J14" s="38" t="str">
        <f t="shared" si="2"/>
        <v> </v>
      </c>
      <c r="K14" s="27"/>
      <c r="L14" s="77"/>
      <c r="M14" s="79">
        <f t="shared" si="3"/>
        <v>0</v>
      </c>
      <c r="N14" s="118"/>
      <c r="O14" s="119"/>
      <c r="P14" s="120"/>
      <c r="Q14" s="121"/>
      <c r="R14" s="122"/>
    </row>
    <row r="15" spans="1:18" s="3" customFormat="1" ht="24" customHeight="1">
      <c r="A15" s="23">
        <v>6</v>
      </c>
      <c r="B15" s="24">
        <f t="shared" si="0"/>
        <v>2001</v>
      </c>
      <c r="C15" s="25"/>
      <c r="D15" s="26"/>
      <c r="E15" s="25"/>
      <c r="F15" s="59"/>
      <c r="G15" s="34">
        <f t="shared" si="1"/>
        <v>0</v>
      </c>
      <c r="H15" s="59"/>
      <c r="I15" s="77"/>
      <c r="J15" s="38" t="str">
        <f t="shared" si="2"/>
        <v> </v>
      </c>
      <c r="K15" s="27"/>
      <c r="L15" s="77"/>
      <c r="M15" s="79">
        <f t="shared" si="3"/>
        <v>0</v>
      </c>
      <c r="N15" s="118"/>
      <c r="O15" s="119"/>
      <c r="P15" s="120"/>
      <c r="Q15" s="121"/>
      <c r="R15" s="122"/>
    </row>
    <row r="16" spans="1:18" s="3" customFormat="1" ht="24" customHeight="1">
      <c r="A16" s="23">
        <v>7</v>
      </c>
      <c r="B16" s="24">
        <f t="shared" si="0"/>
        <v>2002</v>
      </c>
      <c r="C16" s="25"/>
      <c r="D16" s="26"/>
      <c r="E16" s="25"/>
      <c r="F16" s="59"/>
      <c r="G16" s="34">
        <f t="shared" si="1"/>
        <v>0</v>
      </c>
      <c r="H16" s="59"/>
      <c r="I16" s="77"/>
      <c r="J16" s="38" t="str">
        <f t="shared" si="2"/>
        <v> </v>
      </c>
      <c r="K16" s="27"/>
      <c r="L16" s="77"/>
      <c r="M16" s="79">
        <f t="shared" si="3"/>
        <v>0</v>
      </c>
      <c r="N16" s="25"/>
      <c r="O16" s="34"/>
      <c r="P16" s="59"/>
      <c r="Q16" s="87" t="str">
        <f>IF(N16&lt;&gt;0,100*(G16+D16)/N16," ")</f>
        <v> </v>
      </c>
      <c r="R16" s="55" t="str">
        <f>IF((N16+O16)&lt;&gt;0,100*(M16+D16-P16)/(N16+O16)," ")</f>
        <v> </v>
      </c>
    </row>
    <row r="17" spans="1:18" s="3" customFormat="1" ht="24" customHeight="1">
      <c r="A17" s="23">
        <v>8</v>
      </c>
      <c r="B17" s="24">
        <f t="shared" si="0"/>
        <v>2003</v>
      </c>
      <c r="C17" s="25"/>
      <c r="D17" s="26"/>
      <c r="E17" s="25"/>
      <c r="F17" s="59"/>
      <c r="G17" s="34">
        <f t="shared" si="1"/>
        <v>0</v>
      </c>
      <c r="H17" s="59"/>
      <c r="I17" s="77"/>
      <c r="J17" s="38" t="str">
        <f t="shared" si="2"/>
        <v> </v>
      </c>
      <c r="K17" s="27"/>
      <c r="L17" s="77"/>
      <c r="M17" s="79">
        <f t="shared" si="3"/>
        <v>0</v>
      </c>
      <c r="N17" s="25"/>
      <c r="O17" s="34"/>
      <c r="P17" s="59"/>
      <c r="Q17" s="87" t="str">
        <f>IF(N17&lt;&gt;0,100*(G17+D17)/N17," ")</f>
        <v> </v>
      </c>
      <c r="R17" s="55" t="str">
        <f>IF((N17+O17)&lt;&gt;0,100*(M17+D17-P17)/(N17+O17)," ")</f>
        <v> </v>
      </c>
    </row>
    <row r="18" spans="1:18" s="3" customFormat="1" ht="24" customHeight="1">
      <c r="A18" s="23">
        <v>9</v>
      </c>
      <c r="B18" s="24">
        <f t="shared" si="0"/>
        <v>2004</v>
      </c>
      <c r="C18" s="25"/>
      <c r="D18" s="26"/>
      <c r="E18" s="25"/>
      <c r="F18" s="59"/>
      <c r="G18" s="34">
        <f t="shared" si="1"/>
        <v>0</v>
      </c>
      <c r="H18" s="59"/>
      <c r="I18" s="67"/>
      <c r="J18" s="53" t="str">
        <f t="shared" si="2"/>
        <v> </v>
      </c>
      <c r="K18" s="27"/>
      <c r="L18" s="42"/>
      <c r="M18" s="26">
        <f t="shared" si="3"/>
        <v>0</v>
      </c>
      <c r="N18" s="25"/>
      <c r="O18" s="34"/>
      <c r="P18" s="59"/>
      <c r="Q18" s="87" t="str">
        <f>IF(N18&lt;&gt;0,100*(G18+D18)/N18," ")</f>
        <v> </v>
      </c>
      <c r="R18" s="55" t="str">
        <f>IF((N18+O18)&lt;&gt;0,100*(M18+D18-P18)/(N18+O18)," ")</f>
        <v> </v>
      </c>
    </row>
    <row r="19" spans="1:18" s="3" customFormat="1" ht="24" customHeight="1">
      <c r="A19" s="23">
        <v>10</v>
      </c>
      <c r="B19" s="24">
        <f t="shared" si="0"/>
        <v>2005</v>
      </c>
      <c r="C19" s="25"/>
      <c r="D19" s="26"/>
      <c r="E19" s="25"/>
      <c r="F19" s="59"/>
      <c r="G19" s="34">
        <f t="shared" si="1"/>
        <v>0</v>
      </c>
      <c r="H19" s="59"/>
      <c r="I19" s="67"/>
      <c r="J19" s="53" t="str">
        <f t="shared" si="2"/>
        <v> </v>
      </c>
      <c r="K19" s="27"/>
      <c r="L19" s="42"/>
      <c r="M19" s="26">
        <f t="shared" si="3"/>
        <v>0</v>
      </c>
      <c r="N19" s="25"/>
      <c r="O19" s="34"/>
      <c r="P19" s="59"/>
      <c r="Q19" s="87" t="str">
        <f>IF(N19&lt;&gt;0,100*(G19+D19)/N19," ")</f>
        <v> </v>
      </c>
      <c r="R19" s="55" t="str">
        <f>IF((N19+O19)&lt;&gt;0,100*(M19+D19-P19)/(N19+O19)," ")</f>
        <v> </v>
      </c>
    </row>
    <row r="20" spans="1:18" s="3" customFormat="1" ht="24" customHeight="1" thickBot="1">
      <c r="A20" s="44">
        <v>11</v>
      </c>
      <c r="B20" s="45">
        <v>2006</v>
      </c>
      <c r="C20" s="46"/>
      <c r="D20" s="48"/>
      <c r="E20" s="46"/>
      <c r="F20" s="60"/>
      <c r="G20" s="71">
        <f t="shared" si="1"/>
        <v>0</v>
      </c>
      <c r="H20" s="60"/>
      <c r="I20" s="82"/>
      <c r="J20" s="54" t="str">
        <f t="shared" si="2"/>
        <v> </v>
      </c>
      <c r="K20" s="49"/>
      <c r="L20" s="47"/>
      <c r="M20" s="48">
        <f t="shared" si="3"/>
        <v>0</v>
      </c>
      <c r="N20" s="29"/>
      <c r="O20" s="35"/>
      <c r="P20" s="92"/>
      <c r="Q20" s="88" t="str">
        <f>IF(N20&lt;&gt;0,100*(G20+D20)/N20," ")</f>
        <v> </v>
      </c>
      <c r="R20" s="56" t="str">
        <f>IF((N20+O20)&lt;&gt;0,100*(M20+D20-P20)/(N20+O20)," ")</f>
        <v> </v>
      </c>
    </row>
    <row r="21" spans="1:18" s="3" customFormat="1" ht="24" customHeight="1" thickBot="1" thickTop="1">
      <c r="A21" s="30">
        <v>12</v>
      </c>
      <c r="B21" s="31" t="s">
        <v>1</v>
      </c>
      <c r="C21" s="32">
        <f>SUM(C11:C20)</f>
        <v>0</v>
      </c>
      <c r="D21" s="64">
        <f>SUM(D11:D20)</f>
        <v>0</v>
      </c>
      <c r="E21" s="43">
        <f>SUM(E10:E20)</f>
        <v>0</v>
      </c>
      <c r="F21" s="61">
        <f aca="true" t="shared" si="4" ref="F21:M21">SUM(F10:F20)</f>
        <v>0</v>
      </c>
      <c r="G21" s="72">
        <f t="shared" si="4"/>
        <v>0</v>
      </c>
      <c r="H21" s="61">
        <f t="shared" si="4"/>
        <v>0</v>
      </c>
      <c r="I21" s="83">
        <f t="shared" si="4"/>
        <v>0</v>
      </c>
      <c r="J21" s="65" t="str">
        <f t="shared" si="2"/>
        <v> </v>
      </c>
      <c r="K21" s="66">
        <f t="shared" si="4"/>
        <v>0</v>
      </c>
      <c r="L21" s="64">
        <f t="shared" si="4"/>
        <v>0</v>
      </c>
      <c r="M21" s="80">
        <f t="shared" si="4"/>
        <v>0</v>
      </c>
      <c r="N21" s="68">
        <f>SUM(N16:N20)</f>
        <v>0</v>
      </c>
      <c r="O21" s="36">
        <f>SUM(O16:O20)</f>
        <v>0</v>
      </c>
      <c r="P21" s="61">
        <f>SUM(P16:P20)</f>
        <v>0</v>
      </c>
      <c r="Q21" s="89" t="str">
        <f>IF(N21&lt;&gt;0,100*(SUM(G16:G20)+SUM(D16:D20))/(SUM(N16:N20))," ")</f>
        <v> </v>
      </c>
      <c r="R21" s="57" t="str">
        <f>IF((N21+O21)&lt;&gt;0,100*(SUM(M16:M20)+SUM(D16:D20)-SUM(P16:P20))/(SUM(N16:N20)+SUM(O16:O20))," ")</f>
        <v> </v>
      </c>
    </row>
    <row r="22" s="3" customFormat="1" ht="24" customHeight="1" thickTop="1"/>
    <row r="23" s="3" customFormat="1" ht="24" customHeight="1"/>
    <row r="24" spans="5:8" ht="24" customHeight="1">
      <c r="E24" s="3"/>
      <c r="F24" s="3"/>
      <c r="G24" s="3"/>
      <c r="H24" s="3"/>
    </row>
    <row r="25" spans="5:8" ht="12.75">
      <c r="E25" s="3"/>
      <c r="F25" s="3"/>
      <c r="G25" s="3"/>
      <c r="H25" s="3"/>
    </row>
    <row r="26" ht="12.75">
      <c r="A26" s="3"/>
    </row>
    <row r="28" spans="1:18" ht="15.75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</sheetData>
  <mergeCells count="16">
    <mergeCell ref="N7:O7"/>
    <mergeCell ref="C6:D6"/>
    <mergeCell ref="E4:H4"/>
    <mergeCell ref="E3:H3"/>
    <mergeCell ref="N6:R6"/>
    <mergeCell ref="E6:M6"/>
    <mergeCell ref="P7:P8"/>
    <mergeCell ref="Q7:R7"/>
    <mergeCell ref="A7:A9"/>
    <mergeCell ref="B7:B8"/>
    <mergeCell ref="M7:M8"/>
    <mergeCell ref="E7:G7"/>
    <mergeCell ref="H7:H8"/>
    <mergeCell ref="C7:C8"/>
    <mergeCell ref="D7:D8"/>
    <mergeCell ref="I7:L7"/>
  </mergeCells>
  <printOptions/>
  <pageMargins left="0.47" right="0.39" top="0.66" bottom="0.75" header="0.4921259845" footer="0.4921259845"/>
  <pageSetup fitToHeight="1" fitToWidth="1"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0.28125" style="0" customWidth="1"/>
    <col min="3" max="4" width="11.7109375" style="0" customWidth="1"/>
    <col min="5" max="7" width="12.7109375" style="0" customWidth="1"/>
    <col min="8" max="8" width="15.7109375" style="0" customWidth="1"/>
    <col min="9" max="12" width="11.00390625" style="0" customWidth="1"/>
    <col min="13" max="13" width="16.7109375" style="0" customWidth="1"/>
    <col min="14" max="15" width="12.7109375" style="0" customWidth="1"/>
    <col min="16" max="16" width="12.57421875" style="0" customWidth="1"/>
    <col min="17" max="18" width="12.421875" style="0" customWidth="1"/>
    <col min="19" max="19" width="13.7109375" style="0" customWidth="1"/>
    <col min="20" max="21" width="11.7109375" style="0" customWidth="1"/>
    <col min="22" max="16384" width="11.421875" style="0" customWidth="1"/>
  </cols>
  <sheetData>
    <row r="1" spans="1:18" s="3" customFormat="1" ht="34.5" customHeight="1">
      <c r="A1" s="1" t="s">
        <v>13</v>
      </c>
      <c r="B1" s="2"/>
      <c r="P1"/>
      <c r="Q1"/>
      <c r="R1"/>
    </row>
    <row r="2" spans="1:18" s="3" customFormat="1" ht="24" customHeight="1">
      <c r="A2" s="40" t="s">
        <v>2</v>
      </c>
      <c r="B2" s="2"/>
      <c r="P2"/>
      <c r="Q2"/>
      <c r="R2"/>
    </row>
    <row r="3" spans="1:18" s="3" customFormat="1" ht="24" customHeight="1">
      <c r="A3" s="40"/>
      <c r="B3" s="41" t="s">
        <v>3</v>
      </c>
      <c r="C3" s="4"/>
      <c r="D3" s="4"/>
      <c r="E3" s="151"/>
      <c r="F3" s="151"/>
      <c r="G3" s="151"/>
      <c r="H3" s="151"/>
      <c r="P3"/>
      <c r="Q3"/>
      <c r="R3"/>
    </row>
    <row r="4" spans="2:18" s="3" customFormat="1" ht="21.75" customHeight="1">
      <c r="B4" s="41" t="s">
        <v>43</v>
      </c>
      <c r="C4" s="4"/>
      <c r="D4" s="4"/>
      <c r="E4" s="151"/>
      <c r="F4" s="151"/>
      <c r="G4" s="151"/>
      <c r="H4" s="151"/>
      <c r="P4"/>
      <c r="Q4"/>
      <c r="R4"/>
    </row>
    <row r="5" spans="2:11" s="3" customFormat="1" ht="34.5" customHeight="1" thickBot="1">
      <c r="B5" s="4"/>
      <c r="C5" s="4"/>
      <c r="D5" s="4"/>
      <c r="E5" s="4"/>
      <c r="F5" s="4"/>
      <c r="G5" s="4"/>
      <c r="H5" s="39"/>
      <c r="I5" s="39"/>
      <c r="J5" s="39"/>
      <c r="K5" s="39"/>
    </row>
    <row r="6" spans="1:18" s="3" customFormat="1" ht="19.5" customHeight="1" thickBot="1" thickTop="1">
      <c r="A6" s="73"/>
      <c r="B6" s="74"/>
      <c r="C6" s="149" t="s">
        <v>32</v>
      </c>
      <c r="D6" s="150"/>
      <c r="E6" s="154" t="s">
        <v>33</v>
      </c>
      <c r="F6" s="152"/>
      <c r="G6" s="152"/>
      <c r="H6" s="152"/>
      <c r="I6" s="152"/>
      <c r="J6" s="152"/>
      <c r="K6" s="152"/>
      <c r="L6" s="152"/>
      <c r="M6" s="150"/>
      <c r="N6" s="152" t="s">
        <v>34</v>
      </c>
      <c r="O6" s="152"/>
      <c r="P6" s="152"/>
      <c r="Q6" s="152"/>
      <c r="R6" s="153"/>
    </row>
    <row r="7" spans="1:18" s="5" customFormat="1" ht="36" customHeight="1" thickTop="1">
      <c r="A7" s="132" t="s">
        <v>4</v>
      </c>
      <c r="B7" s="135" t="s">
        <v>5</v>
      </c>
      <c r="C7" s="143" t="str">
        <f>CONCATENATE("Current Year (",+B20,")")</f>
        <v>Current Year (2006)</v>
      </c>
      <c r="D7" s="145" t="str">
        <f>CONCATENATE("Cumulative (",+B20," and prior)")</f>
        <v>Cumulative (2006 and prior)</v>
      </c>
      <c r="E7" s="139" t="s">
        <v>30</v>
      </c>
      <c r="F7" s="140"/>
      <c r="G7" s="140"/>
      <c r="H7" s="141" t="s">
        <v>48</v>
      </c>
      <c r="I7" s="147" t="s">
        <v>44</v>
      </c>
      <c r="J7" s="147"/>
      <c r="K7" s="147"/>
      <c r="L7" s="147"/>
      <c r="M7" s="159" t="s">
        <v>39</v>
      </c>
      <c r="N7" s="148" t="s">
        <v>46</v>
      </c>
      <c r="O7" s="147"/>
      <c r="P7" s="141" t="s">
        <v>38</v>
      </c>
      <c r="Q7" s="155" t="s">
        <v>17</v>
      </c>
      <c r="R7" s="156"/>
    </row>
    <row r="8" spans="1:18" s="5" customFormat="1" ht="45" customHeight="1">
      <c r="A8" s="133"/>
      <c r="B8" s="136"/>
      <c r="C8" s="144"/>
      <c r="D8" s="146"/>
      <c r="E8" s="6" t="s">
        <v>29</v>
      </c>
      <c r="F8" s="8" t="s">
        <v>0</v>
      </c>
      <c r="G8" s="69" t="s">
        <v>1</v>
      </c>
      <c r="H8" s="142"/>
      <c r="I8" s="69" t="s">
        <v>40</v>
      </c>
      <c r="J8" s="7" t="s">
        <v>45</v>
      </c>
      <c r="K8" s="8" t="s">
        <v>41</v>
      </c>
      <c r="L8" s="69" t="s">
        <v>42</v>
      </c>
      <c r="M8" s="138"/>
      <c r="N8" s="6" t="s">
        <v>28</v>
      </c>
      <c r="O8" s="69" t="s">
        <v>10</v>
      </c>
      <c r="P8" s="142"/>
      <c r="Q8" s="81" t="s">
        <v>18</v>
      </c>
      <c r="R8" s="50" t="s">
        <v>16</v>
      </c>
    </row>
    <row r="9" spans="1:18" s="16" customFormat="1" ht="22.5" customHeight="1" thickBot="1">
      <c r="A9" s="134"/>
      <c r="B9" s="9" t="s">
        <v>6</v>
      </c>
      <c r="C9" s="10" t="s">
        <v>19</v>
      </c>
      <c r="D9" s="11" t="s">
        <v>20</v>
      </c>
      <c r="E9" s="10" t="s">
        <v>21</v>
      </c>
      <c r="F9" s="14" t="s">
        <v>22</v>
      </c>
      <c r="G9" s="15" t="s">
        <v>23</v>
      </c>
      <c r="H9" s="14" t="s">
        <v>24</v>
      </c>
      <c r="I9" s="15" t="s">
        <v>14</v>
      </c>
      <c r="J9" s="13" t="s">
        <v>15</v>
      </c>
      <c r="K9" s="14" t="s">
        <v>7</v>
      </c>
      <c r="L9" s="14" t="s">
        <v>8</v>
      </c>
      <c r="M9" s="12" t="s">
        <v>27</v>
      </c>
      <c r="N9" s="10" t="s">
        <v>11</v>
      </c>
      <c r="O9" s="15" t="s">
        <v>25</v>
      </c>
      <c r="P9" s="14" t="s">
        <v>9</v>
      </c>
      <c r="Q9" s="15" t="s">
        <v>12</v>
      </c>
      <c r="R9" s="51" t="s">
        <v>26</v>
      </c>
    </row>
    <row r="10" spans="1:18" s="3" customFormat="1" ht="24" customHeight="1">
      <c r="A10" s="17">
        <v>1</v>
      </c>
      <c r="B10" s="18" t="str">
        <f>CONCATENATE(+B11-1,"  and Prior")</f>
        <v>1996  and Prior</v>
      </c>
      <c r="C10" s="19"/>
      <c r="D10" s="20"/>
      <c r="E10" s="21"/>
      <c r="F10" s="58"/>
      <c r="G10" s="70">
        <f>+F10+E10</f>
        <v>0</v>
      </c>
      <c r="H10" s="58"/>
      <c r="I10" s="76"/>
      <c r="J10" s="37" t="str">
        <f>IF(H10&lt;&gt;0,100*I10/H10," ")</f>
        <v> </v>
      </c>
      <c r="K10" s="22"/>
      <c r="L10" s="22"/>
      <c r="M10" s="103">
        <f>+L10+K10+I10+H10</f>
        <v>0</v>
      </c>
      <c r="N10" s="19"/>
      <c r="O10" s="33"/>
      <c r="P10" s="90"/>
      <c r="Q10" s="86"/>
      <c r="R10" s="52"/>
    </row>
    <row r="11" spans="1:18" s="3" customFormat="1" ht="24" customHeight="1">
      <c r="A11" s="23">
        <v>2</v>
      </c>
      <c r="B11" s="24">
        <f aca="true" t="shared" si="0" ref="B11:B19">+B12-1</f>
        <v>1997</v>
      </c>
      <c r="C11" s="25"/>
      <c r="D11" s="26"/>
      <c r="E11" s="25"/>
      <c r="F11" s="59"/>
      <c r="G11" s="34">
        <f aca="true" t="shared" si="1" ref="G11:G20">+F11+E11</f>
        <v>0</v>
      </c>
      <c r="H11" s="59"/>
      <c r="I11" s="77"/>
      <c r="J11" s="38" t="str">
        <f aca="true" t="shared" si="2" ref="J11:J21">IF(H11&lt;&gt;0,100*I11/H11," ")</f>
        <v> </v>
      </c>
      <c r="K11" s="27"/>
      <c r="L11" s="91"/>
      <c r="M11" s="28">
        <f aca="true" t="shared" si="3" ref="M11:M20">+L11+K11+I11+H11</f>
        <v>0</v>
      </c>
      <c r="N11" s="118"/>
      <c r="O11" s="119"/>
      <c r="P11" s="120"/>
      <c r="Q11" s="121"/>
      <c r="R11" s="122"/>
    </row>
    <row r="12" spans="1:18" s="3" customFormat="1" ht="24" customHeight="1">
      <c r="A12" s="23">
        <v>3</v>
      </c>
      <c r="B12" s="24">
        <f t="shared" si="0"/>
        <v>1998</v>
      </c>
      <c r="C12" s="25"/>
      <c r="D12" s="26"/>
      <c r="E12" s="25"/>
      <c r="F12" s="59"/>
      <c r="G12" s="34">
        <f t="shared" si="1"/>
        <v>0</v>
      </c>
      <c r="H12" s="59"/>
      <c r="I12" s="77"/>
      <c r="J12" s="38" t="str">
        <f t="shared" si="2"/>
        <v> </v>
      </c>
      <c r="K12" s="27"/>
      <c r="L12" s="91"/>
      <c r="M12" s="28">
        <f t="shared" si="3"/>
        <v>0</v>
      </c>
      <c r="N12" s="118"/>
      <c r="O12" s="119"/>
      <c r="P12" s="120"/>
      <c r="Q12" s="121"/>
      <c r="R12" s="122"/>
    </row>
    <row r="13" spans="1:18" s="3" customFormat="1" ht="24" customHeight="1">
      <c r="A13" s="23">
        <v>4</v>
      </c>
      <c r="B13" s="24">
        <f t="shared" si="0"/>
        <v>1999</v>
      </c>
      <c r="C13" s="25"/>
      <c r="D13" s="26"/>
      <c r="E13" s="25"/>
      <c r="F13" s="59"/>
      <c r="G13" s="34">
        <f t="shared" si="1"/>
        <v>0</v>
      </c>
      <c r="H13" s="59"/>
      <c r="I13" s="77"/>
      <c r="J13" s="38" t="str">
        <f t="shared" si="2"/>
        <v> </v>
      </c>
      <c r="K13" s="27"/>
      <c r="L13" s="91"/>
      <c r="M13" s="28">
        <f t="shared" si="3"/>
        <v>0</v>
      </c>
      <c r="N13" s="118"/>
      <c r="O13" s="119"/>
      <c r="P13" s="120"/>
      <c r="Q13" s="121"/>
      <c r="R13" s="122"/>
    </row>
    <row r="14" spans="1:18" s="3" customFormat="1" ht="24" customHeight="1">
      <c r="A14" s="23">
        <v>5</v>
      </c>
      <c r="B14" s="24">
        <f t="shared" si="0"/>
        <v>2000</v>
      </c>
      <c r="C14" s="25"/>
      <c r="D14" s="26"/>
      <c r="E14" s="25"/>
      <c r="F14" s="59"/>
      <c r="G14" s="34">
        <f t="shared" si="1"/>
        <v>0</v>
      </c>
      <c r="H14" s="59"/>
      <c r="I14" s="77"/>
      <c r="J14" s="38" t="str">
        <f t="shared" si="2"/>
        <v> </v>
      </c>
      <c r="K14" s="27"/>
      <c r="L14" s="91"/>
      <c r="M14" s="28">
        <f t="shared" si="3"/>
        <v>0</v>
      </c>
      <c r="N14" s="118"/>
      <c r="O14" s="119"/>
      <c r="P14" s="120"/>
      <c r="Q14" s="121"/>
      <c r="R14" s="122"/>
    </row>
    <row r="15" spans="1:18" s="3" customFormat="1" ht="24" customHeight="1">
      <c r="A15" s="23">
        <v>6</v>
      </c>
      <c r="B15" s="24">
        <f t="shared" si="0"/>
        <v>2001</v>
      </c>
      <c r="C15" s="25"/>
      <c r="D15" s="26"/>
      <c r="E15" s="25"/>
      <c r="F15" s="59"/>
      <c r="G15" s="34">
        <f t="shared" si="1"/>
        <v>0</v>
      </c>
      <c r="H15" s="59"/>
      <c r="I15" s="77"/>
      <c r="J15" s="38" t="str">
        <f t="shared" si="2"/>
        <v> </v>
      </c>
      <c r="K15" s="27"/>
      <c r="L15" s="91"/>
      <c r="M15" s="28">
        <f t="shared" si="3"/>
        <v>0</v>
      </c>
      <c r="N15" s="118"/>
      <c r="O15" s="119"/>
      <c r="P15" s="120"/>
      <c r="Q15" s="121"/>
      <c r="R15" s="122"/>
    </row>
    <row r="16" spans="1:18" s="3" customFormat="1" ht="24" customHeight="1">
      <c r="A16" s="23">
        <v>7</v>
      </c>
      <c r="B16" s="24">
        <f t="shared" si="0"/>
        <v>2002</v>
      </c>
      <c r="C16" s="25"/>
      <c r="D16" s="26"/>
      <c r="E16" s="25"/>
      <c r="F16" s="59"/>
      <c r="G16" s="34">
        <f t="shared" si="1"/>
        <v>0</v>
      </c>
      <c r="H16" s="59"/>
      <c r="I16" s="77"/>
      <c r="J16" s="38" t="str">
        <f t="shared" si="2"/>
        <v> </v>
      </c>
      <c r="K16" s="27"/>
      <c r="L16" s="91"/>
      <c r="M16" s="28">
        <f t="shared" si="3"/>
        <v>0</v>
      </c>
      <c r="N16" s="25"/>
      <c r="O16" s="34"/>
      <c r="P16" s="59"/>
      <c r="Q16" s="87" t="str">
        <f>IF(N16&lt;&gt;0,100*(G16+D16)/N16," ")</f>
        <v> </v>
      </c>
      <c r="R16" s="55" t="str">
        <f>IF((N16+O16)&lt;&gt;0,100*(M16+D16-P16)/(N16+O16)," ")</f>
        <v> </v>
      </c>
    </row>
    <row r="17" spans="1:18" s="3" customFormat="1" ht="24" customHeight="1">
      <c r="A17" s="23">
        <v>8</v>
      </c>
      <c r="B17" s="24">
        <f t="shared" si="0"/>
        <v>2003</v>
      </c>
      <c r="C17" s="25"/>
      <c r="D17" s="26"/>
      <c r="E17" s="25"/>
      <c r="F17" s="59"/>
      <c r="G17" s="34">
        <f t="shared" si="1"/>
        <v>0</v>
      </c>
      <c r="H17" s="59"/>
      <c r="I17" s="77"/>
      <c r="J17" s="38" t="str">
        <f t="shared" si="2"/>
        <v> </v>
      </c>
      <c r="K17" s="27"/>
      <c r="L17" s="91"/>
      <c r="M17" s="28">
        <f t="shared" si="3"/>
        <v>0</v>
      </c>
      <c r="N17" s="25"/>
      <c r="O17" s="34"/>
      <c r="P17" s="59"/>
      <c r="Q17" s="87" t="str">
        <f>IF(N17&lt;&gt;0,100*(G17+D17)/N17," ")</f>
        <v> </v>
      </c>
      <c r="R17" s="55" t="str">
        <f>IF((N17+O17)&lt;&gt;0,100*(M17+D17-P17)/(N17+O17)," ")</f>
        <v> </v>
      </c>
    </row>
    <row r="18" spans="1:18" s="3" customFormat="1" ht="24" customHeight="1">
      <c r="A18" s="23">
        <v>9</v>
      </c>
      <c r="B18" s="24">
        <f t="shared" si="0"/>
        <v>2004</v>
      </c>
      <c r="C18" s="25"/>
      <c r="D18" s="26"/>
      <c r="E18" s="25"/>
      <c r="F18" s="59"/>
      <c r="G18" s="34">
        <f t="shared" si="1"/>
        <v>0</v>
      </c>
      <c r="H18" s="59"/>
      <c r="I18" s="67"/>
      <c r="J18" s="53" t="str">
        <f t="shared" si="2"/>
        <v> </v>
      </c>
      <c r="K18" s="27"/>
      <c r="L18" s="59"/>
      <c r="M18" s="62">
        <f t="shared" si="3"/>
        <v>0</v>
      </c>
      <c r="N18" s="25"/>
      <c r="O18" s="34"/>
      <c r="P18" s="59"/>
      <c r="Q18" s="87" t="str">
        <f>IF(N18&lt;&gt;0,100*(G18+D18)/N18," ")</f>
        <v> </v>
      </c>
      <c r="R18" s="55" t="str">
        <f>IF((N18+O18)&lt;&gt;0,100*(M18+D18-P18)/(N18+O18)," ")</f>
        <v> </v>
      </c>
    </row>
    <row r="19" spans="1:18" s="3" customFormat="1" ht="24" customHeight="1">
      <c r="A19" s="23">
        <v>10</v>
      </c>
      <c r="B19" s="24">
        <f t="shared" si="0"/>
        <v>2005</v>
      </c>
      <c r="C19" s="25"/>
      <c r="D19" s="26"/>
      <c r="E19" s="25"/>
      <c r="F19" s="59"/>
      <c r="G19" s="34">
        <f t="shared" si="1"/>
        <v>0</v>
      </c>
      <c r="H19" s="59"/>
      <c r="I19" s="67"/>
      <c r="J19" s="53" t="str">
        <f t="shared" si="2"/>
        <v> </v>
      </c>
      <c r="K19" s="27"/>
      <c r="L19" s="59"/>
      <c r="M19" s="62">
        <f t="shared" si="3"/>
        <v>0</v>
      </c>
      <c r="N19" s="25"/>
      <c r="O19" s="34"/>
      <c r="P19" s="59"/>
      <c r="Q19" s="87" t="str">
        <f>IF(N19&lt;&gt;0,100*(G19+D19)/N19," ")</f>
        <v> </v>
      </c>
      <c r="R19" s="55" t="str">
        <f>IF((N19+O19)&lt;&gt;0,100*(M19+D19-P19)/(N19+O19)," ")</f>
        <v> </v>
      </c>
    </row>
    <row r="20" spans="1:18" s="3" customFormat="1" ht="24" customHeight="1" thickBot="1">
      <c r="A20" s="44">
        <v>11</v>
      </c>
      <c r="B20" s="45">
        <v>2006</v>
      </c>
      <c r="C20" s="46"/>
      <c r="D20" s="48"/>
      <c r="E20" s="46"/>
      <c r="F20" s="60"/>
      <c r="G20" s="71">
        <f t="shared" si="1"/>
        <v>0</v>
      </c>
      <c r="H20" s="60"/>
      <c r="I20" s="82"/>
      <c r="J20" s="54" t="str">
        <f t="shared" si="2"/>
        <v> </v>
      </c>
      <c r="K20" s="49"/>
      <c r="L20" s="60"/>
      <c r="M20" s="63">
        <f t="shared" si="3"/>
        <v>0</v>
      </c>
      <c r="N20" s="29"/>
      <c r="O20" s="35"/>
      <c r="P20" s="92"/>
      <c r="Q20" s="88" t="str">
        <f>IF(N20&lt;&gt;0,100*(G20+D20)/N20," ")</f>
        <v> </v>
      </c>
      <c r="R20" s="56" t="str">
        <f>IF((N20+O20)&lt;&gt;0,100*(M20+D20-P20)/(N20+O20)," ")</f>
        <v> </v>
      </c>
    </row>
    <row r="21" spans="1:18" s="3" customFormat="1" ht="24" customHeight="1" thickBot="1" thickTop="1">
      <c r="A21" s="94">
        <v>12</v>
      </c>
      <c r="B21" s="95" t="s">
        <v>1</v>
      </c>
      <c r="C21" s="96">
        <f>SUM(C11:C20)</f>
        <v>0</v>
      </c>
      <c r="D21" s="97">
        <f>SUM(D11:D20)</f>
        <v>0</v>
      </c>
      <c r="E21" s="96">
        <f>SUM(E10:E20)</f>
        <v>0</v>
      </c>
      <c r="F21" s="98">
        <f aca="true" t="shared" si="4" ref="F21:M21">SUM(F10:F20)</f>
        <v>0</v>
      </c>
      <c r="G21" s="99">
        <f t="shared" si="4"/>
        <v>0</v>
      </c>
      <c r="H21" s="98">
        <f t="shared" si="4"/>
        <v>0</v>
      </c>
      <c r="I21" s="100">
        <f t="shared" si="4"/>
        <v>0</v>
      </c>
      <c r="J21" s="101" t="str">
        <f t="shared" si="2"/>
        <v> </v>
      </c>
      <c r="K21" s="102">
        <f t="shared" si="4"/>
        <v>0</v>
      </c>
      <c r="L21" s="98">
        <f t="shared" si="4"/>
        <v>0</v>
      </c>
      <c r="M21" s="104">
        <f t="shared" si="4"/>
        <v>0</v>
      </c>
      <c r="N21" s="68">
        <f>SUM(N16:N20)</f>
        <v>0</v>
      </c>
      <c r="O21" s="36">
        <f>SUM(O16:O20)</f>
        <v>0</v>
      </c>
      <c r="P21" s="61">
        <f>SUM(P16:P20)</f>
        <v>0</v>
      </c>
      <c r="Q21" s="89" t="str">
        <f>IF(N21&lt;&gt;0,100*(SUM(G16:G20)+SUM(D16:D20))/(SUM(N16:N20))," ")</f>
        <v> </v>
      </c>
      <c r="R21" s="57" t="str">
        <f>IF((N21+O21)&lt;&gt;0,100*(SUM(M16:M20)+SUM(D16:D20)-SUM(P16:P20))/(SUM(N16:N20)+SUM(O16:O20))," ")</f>
        <v> </v>
      </c>
    </row>
    <row r="22" spans="1:13" s="3" customFormat="1" ht="24" customHeight="1">
      <c r="A22" s="108">
        <v>13</v>
      </c>
      <c r="B22" s="110" t="s">
        <v>35</v>
      </c>
      <c r="C22" s="93"/>
      <c r="D22" s="75"/>
      <c r="E22" s="75"/>
      <c r="F22" s="75"/>
      <c r="G22" s="75"/>
      <c r="H22" s="75"/>
      <c r="I22" s="75"/>
      <c r="J22" s="75"/>
      <c r="K22" s="75"/>
      <c r="L22" s="106"/>
      <c r="M22" s="105"/>
    </row>
    <row r="23" spans="1:13" s="3" customFormat="1" ht="24" customHeight="1">
      <c r="A23" s="112">
        <v>14</v>
      </c>
      <c r="B23" s="113" t="s">
        <v>31</v>
      </c>
      <c r="C23" s="114"/>
      <c r="D23" s="115"/>
      <c r="E23" s="115"/>
      <c r="F23" s="115"/>
      <c r="G23" s="115"/>
      <c r="H23" s="115"/>
      <c r="I23" s="115"/>
      <c r="J23" s="115"/>
      <c r="K23" s="115"/>
      <c r="L23" s="116"/>
      <c r="M23" s="117"/>
    </row>
    <row r="24" spans="1:13" s="3" customFormat="1" ht="24" customHeight="1" thickBot="1">
      <c r="A24" s="123">
        <v>15</v>
      </c>
      <c r="B24" s="124" t="s">
        <v>37</v>
      </c>
      <c r="C24" s="125"/>
      <c r="D24" s="126"/>
      <c r="E24" s="126"/>
      <c r="F24" s="126"/>
      <c r="G24" s="126"/>
      <c r="H24" s="126"/>
      <c r="I24" s="126"/>
      <c r="J24" s="126"/>
      <c r="K24" s="126"/>
      <c r="L24" s="127"/>
      <c r="M24" s="128"/>
    </row>
    <row r="25" spans="1:13" ht="24" customHeight="1" thickBot="1" thickTop="1">
      <c r="A25" s="109">
        <v>16</v>
      </c>
      <c r="B25" s="111" t="s">
        <v>36</v>
      </c>
      <c r="C25" s="85"/>
      <c r="D25" s="84"/>
      <c r="E25" s="84"/>
      <c r="F25" s="84"/>
      <c r="G25" s="84"/>
      <c r="H25" s="84"/>
      <c r="I25" s="84"/>
      <c r="J25" s="84"/>
      <c r="K25" s="84"/>
      <c r="L25" s="107"/>
      <c r="M25" s="129">
        <f>+M24+M23+M22+M21</f>
        <v>0</v>
      </c>
    </row>
    <row r="26" ht="13.5" thickTop="1">
      <c r="A26" s="3" t="s">
        <v>47</v>
      </c>
    </row>
    <row r="28" spans="1:18" ht="15.75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</row>
  </sheetData>
  <mergeCells count="17">
    <mergeCell ref="E4:H4"/>
    <mergeCell ref="D7:D8"/>
    <mergeCell ref="I7:L7"/>
    <mergeCell ref="M7:M8"/>
    <mergeCell ref="E7:G7"/>
    <mergeCell ref="N7:O7"/>
    <mergeCell ref="C6:D6"/>
    <mergeCell ref="E3:H3"/>
    <mergeCell ref="N6:R6"/>
    <mergeCell ref="E6:M6"/>
    <mergeCell ref="A28:R28"/>
    <mergeCell ref="P7:P8"/>
    <mergeCell ref="Q7:R7"/>
    <mergeCell ref="H7:H8"/>
    <mergeCell ref="A7:A9"/>
    <mergeCell ref="B7:B8"/>
    <mergeCell ref="C7:C8"/>
  </mergeCells>
  <printOptions/>
  <pageMargins left="0.47" right="0.39" top="0.66" bottom="0.75" header="0.4921259845" footer="0.4921259845"/>
  <pageSetup fitToHeight="1" fitToWidth="1" horizontalDpi="600" verticalDpi="600" orientation="landscape" paperSize="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du Développement des Normes</dc:creator>
  <cp:keywords/>
  <dc:description/>
  <cp:lastModifiedBy>Patricia Hladun</cp:lastModifiedBy>
  <cp:lastPrinted>2003-08-25T14:33:08Z</cp:lastPrinted>
  <dcterms:created xsi:type="dcterms:W3CDTF">2002-10-28T14:40:49Z</dcterms:created>
  <dcterms:modified xsi:type="dcterms:W3CDTF">2007-01-11T23:39:52Z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