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2120" windowHeight="8490" tabRatio="75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</sheets>
  <definedNames>
    <definedName name="Acts">'Page 1'!$C$9+'Page 1'!$L$23:$L$23</definedName>
    <definedName name="ACwvu.n." localSheetId="3" hidden="1">'Page 4'!$G$26</definedName>
    <definedName name="_xlnm.Print_Area" localSheetId="8">'Page 9'!$A$1:$I$24</definedName>
    <definedName name="Swvu.n." localSheetId="3" hidden="1">'Page 4'!$G$26</definedName>
    <definedName name="wvu.n." localSheetId="3" hidden="1">{TRUE,TRUE,-0.8,-12.2,618,351.6,FALSE,FALSE,TRUE,TRUE,0,1,#N/A,6,#N/A,4.475,20.09090909090909,1,FALSE,FALSE,3,TRUE,1,FALSE,100,"Swvu.n.","ACwvu.n.",#N/A,FALSE,FALSE,0,0,0,0,1,"","",FALSE,FALSE,FALSE,FALSE,1,#N/A,1,1,FALSE,FALSE,#N/A,#N/A,FALSE,FALSE,FALSE,1,65532,300,FALSE,FALSE,TRUE,TRUE,TRUE}</definedName>
    <definedName name="Z_7C3FCE81_4952_11D5_BA4E_00C04FF553CE_.wvu.Cols" localSheetId="0" hidden="1">'Page 1'!$O:$O</definedName>
  </definedNames>
  <calcPr fullCalcOnLoad="1"/>
</workbook>
</file>

<file path=xl/comments9.xml><?xml version="1.0" encoding="utf-8"?>
<comments xmlns="http://schemas.openxmlformats.org/spreadsheetml/2006/main">
  <authors>
    <author>Julie Dickson</author>
  </authors>
  <commentList>
    <comment ref="A11" authorId="0">
      <text>
        <r>
          <rPr>
            <sz val="9"/>
            <rFont val="Tahoma"/>
            <family val="2"/>
          </rPr>
          <t xml:space="preserve">The Function titles may not be changed or modified in any way.
</t>
        </r>
      </text>
    </comment>
    <comment ref="B19" authorId="0">
      <text>
        <r>
          <rPr>
            <b/>
            <sz val="8"/>
            <rFont val="Tahoma"/>
            <family val="0"/>
          </rPr>
          <t>The name of the Audit Firm will automatically come in from page 6.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The 2nd name of the Audit Firm will automatically come in from page 6.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<sst xmlns="http://schemas.openxmlformats.org/spreadsheetml/2006/main" count="242" uniqueCount="158">
  <si>
    <t>Trust and Loan Companies Act ("Act")</t>
  </si>
  <si>
    <t>Cooperative Credit Associations Act ("Act")</t>
  </si>
  <si>
    <t>Insurance Companies Act ("Act")</t>
  </si>
  <si>
    <t xml:space="preserve"> </t>
  </si>
  <si>
    <t>Name of Financial Institution:</t>
  </si>
  <si>
    <t>PART A  -  Public Register Information</t>
  </si>
  <si>
    <t>1.</t>
  </si>
  <si>
    <t>OSFI use only</t>
  </si>
  <si>
    <t>Country(ies) of Citizenship</t>
  </si>
  <si>
    <t>2.</t>
  </si>
  <si>
    <t>3.</t>
  </si>
  <si>
    <t>4.</t>
  </si>
  <si>
    <t xml:space="preserve"> Mailing Address</t>
  </si>
  <si>
    <t xml:space="preserve">PART B  -  Information not included in the Public Register </t>
  </si>
  <si>
    <t>5.</t>
  </si>
  <si>
    <t>Residence Address</t>
  </si>
  <si>
    <t>Officer or Employee of the Financial Institution or an Affiliate</t>
  </si>
  <si>
    <t>("Financial Institution")</t>
  </si>
  <si>
    <t>that is governed by the provisions of the</t>
  </si>
  <si>
    <t>in accordance with the Act;</t>
  </si>
  <si>
    <t xml:space="preserve">  Name</t>
  </si>
  <si>
    <t>Signature</t>
  </si>
  <si>
    <t xml:space="preserve">  Title</t>
  </si>
  <si>
    <t xml:space="preserve">  Telephone</t>
  </si>
  <si>
    <t>Date</t>
  </si>
  <si>
    <t>Tel. Number</t>
  </si>
  <si>
    <t>Fax Number</t>
  </si>
  <si>
    <t>Business Mailing Address</t>
  </si>
  <si>
    <t>Chief Executive Officer</t>
  </si>
  <si>
    <t>Chief Compliance Officer</t>
  </si>
  <si>
    <t>Chief Financial Officer</t>
  </si>
  <si>
    <r>
      <t xml:space="preserve">Affiliation (see note above) </t>
    </r>
    <r>
      <rPr>
        <sz val="8"/>
        <color indexed="10"/>
        <rFont val="Arial"/>
        <family val="2"/>
      </rPr>
      <t>(Fraternal Benefit Societies, Bank Holding Companies and Insurance Holding Companies do not complete this column)</t>
    </r>
  </si>
  <si>
    <t>Step 2: Check Boxes Applicable:</t>
  </si>
  <si>
    <t>Fiscal Year end:</t>
  </si>
  <si>
    <t>Min.</t>
  </si>
  <si>
    <t>No.</t>
  </si>
  <si>
    <t>%</t>
  </si>
  <si>
    <t>Max.</t>
  </si>
  <si>
    <t/>
  </si>
  <si>
    <t>The undersigned, a senior officer of</t>
  </si>
  <si>
    <t xml:space="preserve">  and</t>
  </si>
  <si>
    <t>duly qualified to be the auditor(s) and designated audit partner or employee (respectively) of</t>
  </si>
  <si>
    <t>Employee Directors</t>
  </si>
  <si>
    <t>PROTECTED B</t>
  </si>
  <si>
    <t>UNCLASSIFIED</t>
  </si>
  <si>
    <t>OSFI-57 RETURN OF CORPORATE INFORMATION</t>
  </si>
  <si>
    <t>BOARD OF DIRECTORS</t>
  </si>
  <si>
    <t>FUNCTIONAL APPOINTMENTS</t>
  </si>
  <si>
    <t>AUDITOR(S)</t>
  </si>
  <si>
    <t>all other information contained in this Return is true and correct.</t>
  </si>
  <si>
    <t>If all the voting shares of the Financial Institution (other than directors' qualifying shares, if any) are beneficially owned by a Canadian financial institution incorporated or formed by or under an Act of Parliament, enter "x" here (does not apply to Holding Companies)</t>
  </si>
  <si>
    <t>Default value is 31 December. If Fiscal year end is 31 Oct, enter "x" here</t>
  </si>
  <si>
    <t>Return of Corporate Information - Public Register</t>
  </si>
  <si>
    <r>
      <t>Other bodies corporate or firms (</t>
    </r>
    <r>
      <rPr>
        <b/>
        <u val="single"/>
        <sz val="8"/>
        <rFont val="Arial"/>
        <family val="2"/>
      </rPr>
      <t>other than the Financial Institution and Affliates</t>
    </r>
    <r>
      <rPr>
        <b/>
        <sz val="8"/>
        <rFont val="Arial"/>
        <family val="2"/>
      </rPr>
      <t>) in which the Director is a director, officer or member</t>
    </r>
  </si>
  <si>
    <t>Return of Corporate Information - Protected B</t>
  </si>
  <si>
    <t>;</t>
  </si>
  <si>
    <t>in accordance with the provisions of the Act; and</t>
  </si>
  <si>
    <t>the directors of the Financial Institution as listed herein were qualified to be directors of</t>
  </si>
  <si>
    <t xml:space="preserve">Country of Residence </t>
  </si>
  <si>
    <r>
      <t xml:space="preserve">If the Financial Institution is a subsidiary of a Foreign Bank, </t>
    </r>
    <r>
      <rPr>
        <i/>
        <sz val="9"/>
        <rFont val="Times New Roman"/>
        <family val="1"/>
      </rPr>
      <t xml:space="preserve">Foreign Insurance Company, or Qualified Foreign Holding Company, enter "x" here </t>
    </r>
  </si>
  <si>
    <r>
      <t xml:space="preserve">Date of Appointment             </t>
    </r>
    <r>
      <rPr>
        <sz val="8"/>
        <rFont val="Arial"/>
        <family val="2"/>
      </rPr>
      <t>(dd/mm/yyyy)</t>
    </r>
  </si>
  <si>
    <t>Full Name of Director</t>
  </si>
  <si>
    <t>Last Name</t>
  </si>
  <si>
    <t>First Name</t>
  </si>
  <si>
    <t>Middle Initial</t>
  </si>
  <si>
    <t>Step 4: Enter Dates:  (enter dd/mm/yyyy)</t>
  </si>
  <si>
    <t>Principal Tel. No.</t>
  </si>
  <si>
    <t>Principal Fax No.</t>
  </si>
  <si>
    <t>City</t>
  </si>
  <si>
    <t>Province</t>
  </si>
  <si>
    <t>Postal Code</t>
  </si>
  <si>
    <r>
      <t>Step 3: Indicate Governing Legislation:</t>
    </r>
    <r>
      <rPr>
        <i/>
        <sz val="9"/>
        <color indexed="10"/>
        <rFont val="Times New Roman"/>
        <family val="1"/>
      </rPr>
      <t xml:space="preserve">        (enter an "x" into the applicable box)</t>
    </r>
  </si>
  <si>
    <t>INSTITUTION NAME:</t>
  </si>
  <si>
    <t>BUSINESS MAILING ADDRESS:</t>
  </si>
  <si>
    <t>GENERAL E-MAIL ADDRESS:</t>
  </si>
  <si>
    <t>PART A  -  Public Register Information (continued)</t>
  </si>
  <si>
    <t>Street/Suite</t>
  </si>
  <si>
    <t>FULL NAME AND TITLE</t>
  </si>
  <si>
    <t>7.</t>
  </si>
  <si>
    <t>Email Address</t>
  </si>
  <si>
    <t>(leave blank if shaded)</t>
  </si>
  <si>
    <t>Province/State</t>
  </si>
  <si>
    <t>Postal Code/ Zip Code</t>
  </si>
  <si>
    <t xml:space="preserve">the composition of the committees of the board of directors complied with the provisions of the Act and by-laws of </t>
  </si>
  <si>
    <t xml:space="preserve">  were</t>
  </si>
  <si>
    <t>the composition of the board of directors complied with the provisions of the Act and by-laws of</t>
  </si>
  <si>
    <t xml:space="preserve">For each Director listed in Part A, provide as applicable, their status as an Affiliated Person and as a Resident Canadian.  </t>
  </si>
  <si>
    <t>6.</t>
  </si>
  <si>
    <t>PART B  -  Information not included in the Public Register (continued)</t>
  </si>
  <si>
    <t xml:space="preserve">For each Director listed in Part A, provide the residence address. </t>
  </si>
  <si>
    <t>Name of Audit Firm</t>
  </si>
  <si>
    <t xml:space="preserve">Name of Audit Firm                                               </t>
  </si>
  <si>
    <t>Min. (Majority)</t>
  </si>
  <si>
    <t>(*)</t>
  </si>
  <si>
    <t>Chairman of the board:</t>
  </si>
  <si>
    <t>Excep Max:</t>
  </si>
  <si>
    <t>Excep Test</t>
  </si>
  <si>
    <t>All other board members (in alphabetical order):</t>
  </si>
  <si>
    <r>
      <t xml:space="preserve">Resident Canadian Directors </t>
    </r>
    <r>
      <rPr>
        <b/>
        <sz val="7"/>
        <color indexed="12"/>
        <rFont val="Arial"/>
        <family val="2"/>
      </rPr>
      <t>(this test not applicable to Fraternal Benefit Societies)</t>
    </r>
  </si>
  <si>
    <r>
      <t xml:space="preserve">Affiliated Directors </t>
    </r>
    <r>
      <rPr>
        <b/>
        <sz val="7"/>
        <color indexed="12"/>
        <rFont val="Arial"/>
        <family val="2"/>
      </rPr>
      <t>(this test not applicable to Bank Holding Companies, Insurance Holding Companies and Fraternal Benefit Societies)</t>
    </r>
  </si>
  <si>
    <r>
      <t xml:space="preserve">Individuals Resident in Canada </t>
    </r>
    <r>
      <rPr>
        <b/>
        <sz val="7"/>
        <color indexed="12"/>
        <rFont val="Arial"/>
        <family val="2"/>
      </rPr>
      <t>(Fraternal Benefit Societies only)</t>
    </r>
  </si>
  <si>
    <t>(For Life Ins. Co. only)</t>
  </si>
  <si>
    <t>Name of FI or Affiliate</t>
  </si>
  <si>
    <t>Principal Position</t>
  </si>
  <si>
    <t xml:space="preserve">For each director, list any positions (officer or employee) held with the Financial Institution or any Affiliate. </t>
  </si>
  <si>
    <r>
      <t xml:space="preserve">For each director, list bodies corporate or firms </t>
    </r>
    <r>
      <rPr>
        <b/>
        <i/>
        <u val="single"/>
        <sz val="9"/>
        <rFont val="Arial"/>
        <family val="2"/>
      </rPr>
      <t xml:space="preserve">other than the Financial Institution and Affiliates </t>
    </r>
    <r>
      <rPr>
        <b/>
        <sz val="9"/>
        <rFont val="Arial"/>
        <family val="2"/>
      </rPr>
      <t xml:space="preserve">in which the director is a director, officer or member. </t>
    </r>
  </si>
  <si>
    <t>(Please show one (1) Committee name per row.  Insert additional rows as required)</t>
  </si>
  <si>
    <t>Y/N</t>
  </si>
  <si>
    <t>Committee Chair?</t>
  </si>
  <si>
    <t>Name of Committee(s)</t>
  </si>
  <si>
    <t>8.</t>
  </si>
  <si>
    <t>INST. CODE:</t>
  </si>
  <si>
    <t>FOR OSFI USE ONLY</t>
  </si>
  <si>
    <t>EMERGENCY E-MAIL ADDRESS:</t>
  </si>
  <si>
    <t># If term runs to next Annual Meeting, insert "AGM" in this column</t>
  </si>
  <si>
    <t>(Financial Institutions with two auditors should provide the information for both audit firms.)</t>
  </si>
  <si>
    <t>of the Financial Institution or any Subsidiary.</t>
  </si>
  <si>
    <t>Number of Directors</t>
  </si>
  <si>
    <t>(Do not insert additional lines.  Box will expand to accommodate text.  Type all names and titles in one box against each director's name.  If desired, attach information in schedule form.)</t>
  </si>
  <si>
    <t>Full Name of director</t>
  </si>
  <si>
    <t>AFFILIATE INFORMATION</t>
  </si>
  <si>
    <t>NON-AFFILIATE INFORMATION</t>
  </si>
  <si>
    <t>BOARD COMMITTEE(S)</t>
  </si>
  <si>
    <t>List the Board Committee(s) on which the director serves.  Indicate whether the director is the Chair of the Committee(s).</t>
  </si>
  <si>
    <t>Provide the name, address and date of appointment of the Audit Firm(s) of the Financial Institution.</t>
  </si>
  <si>
    <t>DIRECTOR RESIDENCE ADDRESS</t>
  </si>
  <si>
    <t>Date of Designation:</t>
  </si>
  <si>
    <t>Bank Act ("Act")</t>
  </si>
  <si>
    <t xml:space="preserve">  Step 5: Complete pages 2 to 10</t>
  </si>
  <si>
    <t>(leave blank if same as Page 1; otherwise, insert address)</t>
  </si>
  <si>
    <t>(leave blank if same as Page 1)</t>
  </si>
  <si>
    <r>
      <t xml:space="preserve">Date Present Term of Office Will Expire </t>
    </r>
    <r>
      <rPr>
        <b/>
        <sz val="8"/>
        <rFont val="Arial"/>
        <family val="2"/>
      </rPr>
      <t>#</t>
    </r>
    <r>
      <rPr>
        <sz val="8"/>
        <rFont val="Arial"/>
        <family val="2"/>
      </rPr>
      <t xml:space="preserve">  </t>
    </r>
    <r>
      <rPr>
        <b/>
        <sz val="8"/>
        <rFont val="Arial"/>
        <family val="0"/>
      </rPr>
      <t xml:space="preserve">                        </t>
    </r>
    <r>
      <rPr>
        <sz val="8"/>
        <rFont val="Arial"/>
        <family val="2"/>
      </rPr>
      <t xml:space="preserve"> (dd/mm/yyyy)</t>
    </r>
  </si>
  <si>
    <r>
      <t xml:space="preserve">citizenship, the dates each director's term of office </t>
    </r>
    <r>
      <rPr>
        <b/>
        <u val="single"/>
        <sz val="9"/>
        <rFont val="Arial"/>
        <family val="2"/>
      </rPr>
      <t>first</t>
    </r>
    <r>
      <rPr>
        <b/>
        <sz val="9"/>
        <rFont val="Arial"/>
        <family val="0"/>
      </rPr>
      <t xml:space="preserve"> began and is scheduled to expire, and whether the director is an employee</t>
    </r>
  </si>
  <si>
    <t>Business Continuity / Disaster Recovery Coordinator</t>
  </si>
  <si>
    <t>certifies that the information contained in this Return is correct; and</t>
  </si>
  <si>
    <t>List the full name of each person who is a director of the Financial Institution as of the above date, the countries of residence and</t>
  </si>
  <si>
    <t>If the Director is an employee of the Financial Institution or any Subsidiary, enter "x" in this column</t>
  </si>
  <si>
    <r>
      <t xml:space="preserve">Date </t>
    </r>
    <r>
      <rPr>
        <b/>
        <u val="single"/>
        <sz val="8"/>
        <rFont val="Arial"/>
        <family val="2"/>
      </rPr>
      <t>First</t>
    </r>
    <r>
      <rPr>
        <b/>
        <sz val="8"/>
        <rFont val="Arial"/>
        <family val="2"/>
      </rPr>
      <t xml:space="preserve"> Became a Director with this institution </t>
    </r>
    <r>
      <rPr>
        <sz val="8"/>
        <rFont val="Arial"/>
        <family val="2"/>
      </rPr>
      <t>(dd/mm/yyyy)</t>
    </r>
  </si>
  <si>
    <t>OSFI-57 (November 2005)</t>
  </si>
  <si>
    <t>PART A  -  1. General Information</t>
  </si>
  <si>
    <t xml:space="preserve">PART C  -  CERTIFICATION </t>
  </si>
  <si>
    <t>OSFI-57 (January 2007)</t>
  </si>
  <si>
    <t>FUNCTIONS</t>
  </si>
  <si>
    <r>
      <t xml:space="preserve">9.   </t>
    </r>
    <r>
      <rPr>
        <b/>
        <sz val="9"/>
        <rFont val="Arial"/>
        <family val="2"/>
      </rPr>
      <t>For each function listed in the first column, provide the full name and title, business mailing address, telephone and fax numbers and email address.</t>
    </r>
  </si>
  <si>
    <r>
      <t xml:space="preserve">Chief Anti Money Laundering Officer
</t>
    </r>
    <r>
      <rPr>
        <sz val="8"/>
        <rFont val="Arial"/>
        <family val="2"/>
      </rPr>
      <t>(Not applicable for P&amp;C companies)</t>
    </r>
  </si>
  <si>
    <t>Audit Firm</t>
  </si>
  <si>
    <t>Designated Audit Partner or Employee</t>
  </si>
  <si>
    <t>2nd Audit Firm</t>
  </si>
  <si>
    <t>2nd Designated Audit Partner or Employee</t>
  </si>
  <si>
    <r>
      <t xml:space="preserve">Completion of this Cover Page is mandatory.  Complete Steps 1 to 5 </t>
    </r>
    <r>
      <rPr>
        <b/>
        <i/>
        <u val="single"/>
        <sz val="12"/>
        <rFont val="Times New Roman"/>
        <family val="1"/>
      </rPr>
      <t>in order</t>
    </r>
    <r>
      <rPr>
        <b/>
        <i/>
        <sz val="12"/>
        <rFont val="Times New Roman"/>
        <family val="1"/>
      </rPr>
      <t>. (See Return Instructions)</t>
    </r>
  </si>
  <si>
    <t xml:space="preserve">  Step 1: Insert Name, Address, General E-mail Address, Emergency Email Address, Telephone and Fax numbers</t>
  </si>
  <si>
    <r>
      <t xml:space="preserve">If any director is shown as an officer or employee of the Financial Institution or an Affiliate in Part A items 2 and 3, “3(a)” will be shown in the Affiliation column below. </t>
    </r>
    <r>
      <rPr>
        <b/>
        <sz val="10"/>
        <color indexed="10"/>
        <rFont val="Arial"/>
        <family val="2"/>
      </rPr>
      <t>If a Director is not Affiliated, this column should remain blank.</t>
    </r>
    <r>
      <rPr>
        <b/>
        <sz val="10"/>
        <color indexed="8"/>
        <rFont val="Arial"/>
        <family val="2"/>
      </rPr>
      <t xml:space="preserve"> Any other Affiliation status must be indicated by inserting one of “3(b)” to “3(i)”, as </t>
    </r>
    <r>
      <rPr>
        <b/>
        <sz val="10"/>
        <rFont val="Arial"/>
        <family val="2"/>
      </rPr>
      <t xml:space="preserve">applicable in the Other Affiliation column (see Return </t>
    </r>
    <r>
      <rPr>
        <b/>
        <sz val="10"/>
        <color indexed="8"/>
        <rFont val="Arial"/>
        <family val="2"/>
      </rPr>
      <t xml:space="preserve">Instructions for "Affiliated Directors"). </t>
    </r>
    <r>
      <rPr>
        <b/>
        <sz val="10"/>
        <color indexed="10"/>
        <rFont val="Arial"/>
        <family val="2"/>
      </rPr>
      <t>Otherwise, leave this column blank.</t>
    </r>
  </si>
  <si>
    <t xml:space="preserve">Other
Affiliation </t>
  </si>
  <si>
    <r>
      <t xml:space="preserve">Insert "x" if Director is a resident Canadian (if Director is a Canadian citizen and resident in Canada, "x" will already appear. See Instructions
- Definitions)
</t>
    </r>
    <r>
      <rPr>
        <sz val="8"/>
        <color indexed="10"/>
        <rFont val="Arial"/>
        <family val="2"/>
      </rPr>
      <t>(Fraternal Benefit Societies do not complete this column)</t>
    </r>
  </si>
  <si>
    <t>Title
(if different than Function title)</t>
  </si>
  <si>
    <r>
      <t>Appointed Actuary
(</t>
    </r>
    <r>
      <rPr>
        <sz val="8"/>
        <rFont val="Arial"/>
        <family val="2"/>
      </rPr>
      <t>Insurance Companies and Fraternal Benefit Societies only</t>
    </r>
    <r>
      <rPr>
        <sz val="9"/>
        <rFont val="Arial"/>
        <family val="2"/>
      </rPr>
      <t>)</t>
    </r>
  </si>
  <si>
    <r>
      <t xml:space="preserve">If the Director is an </t>
    </r>
    <r>
      <rPr>
        <b/>
        <u val="single"/>
        <sz val="8"/>
        <rFont val="Arial"/>
        <family val="2"/>
      </rPr>
      <t>officer or an employee of the Financial Institution</t>
    </r>
    <r>
      <rPr>
        <b/>
        <sz val="8"/>
        <rFont val="Arial"/>
        <family val="2"/>
      </rPr>
      <t xml:space="preserve"> or any Affiliate thereof, indicate in this column the principal position(s) held </t>
    </r>
    <r>
      <rPr>
        <b/>
        <u val="single"/>
        <sz val="8"/>
        <rFont val="Arial"/>
        <family val="2"/>
      </rPr>
      <t>as of the date of the Annual Meeting of shareholders.</t>
    </r>
  </si>
  <si>
    <t>2007 Version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</si>
</sst>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 mmm\ yyyy"/>
    <numFmt numFmtId="181" formatCode="dd\ mmmm\ yyyy"/>
    <numFmt numFmtId="182" formatCode="\(###\)\ ###\-####"/>
    <numFmt numFmtId="183" formatCode="dd\ mm\ yyyy"/>
    <numFmt numFmtId="184" formatCode="dd\ mmmm"/>
    <numFmt numFmtId="185" formatCode="dd/mm/yy"/>
    <numFmt numFmtId="186" formatCode="d\-mmm\-yyyy"/>
    <numFmt numFmtId="187" formatCode="mmmm\ d\,\ yyyy"/>
    <numFmt numFmtId="188" formatCode="mmmm\-yy"/>
    <numFmt numFmtId="189" formatCode="dd\ mmm"/>
    <numFmt numFmtId="190" formatCode="mmmm\ d"/>
    <numFmt numFmtId="191" formatCode="mmmm\ d\,"/>
    <numFmt numFmtId="192" formatCode="0.0%"/>
    <numFmt numFmtId="193" formatCode="0.0000000%"/>
    <numFmt numFmtId="194" formatCode="0.00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d\-mmm\-yy"/>
    <numFmt numFmtId="199" formatCode="mmmmm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4"/>
      <name val="Times New Roman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b/>
      <sz val="6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u val="single"/>
      <sz val="8"/>
      <name val="Arial"/>
      <family val="2"/>
    </font>
    <font>
      <i/>
      <sz val="9"/>
      <name val="Times New Roman"/>
      <family val="1"/>
    </font>
    <font>
      <b/>
      <sz val="10"/>
      <color indexed="10"/>
      <name val="Arial"/>
      <family val="0"/>
    </font>
    <font>
      <b/>
      <i/>
      <u val="single"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u val="single"/>
      <sz val="9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0"/>
      <name val="Arial"/>
      <family val="0"/>
    </font>
    <font>
      <b/>
      <i/>
      <u val="single"/>
      <sz val="12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7"/>
      <name val="Arial"/>
      <family val="2"/>
    </font>
    <font>
      <b/>
      <sz val="9"/>
      <name val="Times New Roman"/>
      <family val="0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b/>
      <i/>
      <u val="single"/>
      <sz val="12"/>
      <name val="Times New Roman"/>
      <family val="1"/>
    </font>
    <font>
      <i/>
      <sz val="9"/>
      <color indexed="10"/>
      <name val="Times New Roman"/>
      <family val="1"/>
    </font>
    <font>
      <b/>
      <strike/>
      <sz val="8"/>
      <name val="Arial"/>
      <family val="0"/>
    </font>
    <font>
      <strike/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2"/>
      <name val="Times New Roman"/>
      <family val="1"/>
    </font>
    <font>
      <b/>
      <u val="single"/>
      <strike/>
      <sz val="14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0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otted"/>
      <right style="dotted"/>
      <top style="medium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 style="thick"/>
      <right style="medium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9">
    <xf numFmtId="0" fontId="0" fillId="0" borderId="0" xfId="0" applyAlignment="1">
      <alignment/>
    </xf>
    <xf numFmtId="0" fontId="0" fillId="0" borderId="0" xfId="21" applyBorder="1">
      <alignment/>
      <protection/>
    </xf>
    <xf numFmtId="0" fontId="0" fillId="0" borderId="0" xfId="2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21" applyBorder="1">
      <alignment/>
      <protection/>
    </xf>
    <xf numFmtId="0" fontId="10" fillId="0" borderId="0" xfId="0" applyFont="1" applyAlignment="1">
      <alignment horizontal="centerContinuous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4" fillId="0" borderId="0" xfId="21" applyFont="1" applyBorder="1" applyAlignment="1" quotePrefix="1">
      <alignment horizontal="left"/>
      <protection/>
    </xf>
    <xf numFmtId="0" fontId="8" fillId="0" borderId="0" xfId="0" applyFont="1" applyBorder="1" applyAlignment="1" quotePrefix="1">
      <alignment horizontal="left"/>
    </xf>
    <xf numFmtId="0" fontId="11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0" fillId="0" borderId="5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0" xfId="0" applyFont="1" applyAlignment="1" quotePrefix="1">
      <alignment horizontal="right"/>
    </xf>
    <xf numFmtId="0" fontId="0" fillId="0" borderId="4" xfId="0" applyBorder="1" applyAlignment="1">
      <alignment vertical="top"/>
    </xf>
    <xf numFmtId="0" fontId="14" fillId="0" borderId="1" xfId="0" applyFont="1" applyBorder="1" applyAlignment="1" quotePrefix="1">
      <alignment horizontal="center"/>
    </xf>
    <xf numFmtId="0" fontId="14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8" xfId="21" applyBorder="1">
      <alignment/>
      <protection/>
    </xf>
    <xf numFmtId="0" fontId="5" fillId="0" borderId="9" xfId="0" applyFont="1" applyBorder="1" applyAlignment="1" quotePrefix="1">
      <alignment horizontal="center" wrapText="1"/>
    </xf>
    <xf numFmtId="0" fontId="5" fillId="0" borderId="6" xfId="0" applyFont="1" applyBorder="1" applyAlignment="1">
      <alignment horizontal="right"/>
    </xf>
    <xf numFmtId="0" fontId="0" fillId="0" borderId="1" xfId="0" applyBorder="1" applyAlignment="1">
      <alignment vertical="top" wrapText="1"/>
    </xf>
    <xf numFmtId="0" fontId="5" fillId="0" borderId="10" xfId="0" applyFont="1" applyBorder="1" applyAlignment="1">
      <alignment vertical="center" textRotation="90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 quotePrefix="1">
      <alignment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  <xf numFmtId="0" fontId="27" fillId="0" borderId="0" xfId="0" applyFont="1" applyBorder="1" applyAlignment="1" quotePrefix="1">
      <alignment horizontal="left"/>
    </xf>
    <xf numFmtId="0" fontId="5" fillId="0" borderId="12" xfId="0" applyFont="1" applyBorder="1" applyAlignment="1" quotePrefix="1">
      <alignment/>
    </xf>
    <xf numFmtId="0" fontId="0" fillId="0" borderId="0" xfId="0" applyAlignment="1">
      <alignment vertical="top"/>
    </xf>
    <xf numFmtId="0" fontId="1" fillId="0" borderId="0" xfId="0" applyFont="1" applyAlignment="1" quotePrefix="1">
      <alignment horizontal="left" vertical="top"/>
    </xf>
    <xf numFmtId="0" fontId="7" fillId="0" borderId="0" xfId="0" applyFont="1" applyAlignment="1" quotePrefix="1">
      <alignment horizontal="left" vertical="top"/>
    </xf>
    <xf numFmtId="0" fontId="0" fillId="0" borderId="1" xfId="0" applyBorder="1" applyAlignment="1">
      <alignment vertical="top"/>
    </xf>
    <xf numFmtId="0" fontId="0" fillId="0" borderId="5" xfId="0" applyBorder="1" applyAlignment="1">
      <alignment vertical="top"/>
    </xf>
    <xf numFmtId="0" fontId="11" fillId="0" borderId="0" xfId="0" applyFont="1" applyAlignment="1" quotePrefix="1">
      <alignment horizontal="center" vertical="top"/>
    </xf>
    <xf numFmtId="0" fontId="5" fillId="0" borderId="13" xfId="0" applyFont="1" applyBorder="1" applyAlignment="1" quotePrefix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4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0" fillId="0" borderId="0" xfId="21" applyFill="1" applyBorder="1">
      <alignment/>
      <protection/>
    </xf>
    <xf numFmtId="0" fontId="27" fillId="0" borderId="0" xfId="0" applyFont="1" applyFill="1" applyBorder="1" applyAlignment="1" quotePrefix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" xfId="21" applyFont="1" applyBorder="1">
      <alignment/>
      <protection/>
    </xf>
    <xf numFmtId="0" fontId="29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21" fillId="0" borderId="16" xfId="0" applyFont="1" applyBorder="1" applyAlignment="1">
      <alignment horizontal="centerContinuous" vertical="center"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vertical="top" wrapText="1"/>
    </xf>
    <xf numFmtId="0" fontId="1" fillId="0" borderId="0" xfId="0" applyFont="1" applyAlignment="1">
      <alignment horizontal="centerContinuous"/>
    </xf>
    <xf numFmtId="0" fontId="37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12" xfId="0" applyFont="1" applyBorder="1" applyAlignment="1" quotePrefix="1">
      <alignment horizontal="right"/>
    </xf>
    <xf numFmtId="0" fontId="5" fillId="0" borderId="8" xfId="0" applyFont="1" applyBorder="1" applyAlignment="1" quotePrefix="1">
      <alignment horizontal="right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1" fillId="0" borderId="8" xfId="0" applyFont="1" applyBorder="1" applyAlignment="1" quotePrefix="1">
      <alignment horizontal="centerContinuous"/>
    </xf>
    <xf numFmtId="0" fontId="1" fillId="0" borderId="0" xfId="0" applyFont="1" applyBorder="1" applyAlignment="1" quotePrefix="1">
      <alignment horizontal="centerContinuous"/>
    </xf>
    <xf numFmtId="0" fontId="1" fillId="0" borderId="1" xfId="0" applyFont="1" applyBorder="1" applyAlignment="1" quotePrefix="1">
      <alignment horizontal="centerContinuous"/>
    </xf>
    <xf numFmtId="0" fontId="5" fillId="0" borderId="8" xfId="0" applyFont="1" applyBorder="1" applyAlignment="1" quotePrefix="1">
      <alignment horizontal="center"/>
    </xf>
    <xf numFmtId="0" fontId="0" fillId="0" borderId="0" xfId="21" applyBorder="1" applyAlignment="1">
      <alignment/>
      <protection/>
    </xf>
    <xf numFmtId="181" fontId="1" fillId="0" borderId="2" xfId="0" applyNumberFormat="1" applyFont="1" applyFill="1" applyBorder="1" applyAlignment="1">
      <alignment horizontal="left" vertical="top"/>
    </xf>
    <xf numFmtId="181" fontId="1" fillId="0" borderId="0" xfId="0" applyNumberFormat="1" applyFont="1" applyFill="1" applyBorder="1" applyAlignment="1">
      <alignment horizontal="left"/>
    </xf>
    <xf numFmtId="181" fontId="1" fillId="0" borderId="3" xfId="0" applyNumberFormat="1" applyFont="1" applyFill="1" applyBorder="1" applyAlignment="1">
      <alignment horizontal="center"/>
    </xf>
    <xf numFmtId="0" fontId="0" fillId="0" borderId="3" xfId="21" applyBorder="1">
      <alignment/>
      <protection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4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Fill="1" applyAlignment="1" quotePrefix="1">
      <alignment horizontal="right"/>
    </xf>
    <xf numFmtId="0" fontId="6" fillId="0" borderId="0" xfId="0" applyFont="1" applyAlignment="1">
      <alignment vertical="top"/>
    </xf>
    <xf numFmtId="181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/>
    </xf>
    <xf numFmtId="0" fontId="39" fillId="0" borderId="0" xfId="0" applyFont="1" applyAlignment="1">
      <alignment/>
    </xf>
    <xf numFmtId="0" fontId="20" fillId="0" borderId="19" xfId="0" applyFont="1" applyBorder="1" applyAlignment="1" quotePrefix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Font="1" applyBorder="1" applyAlignment="1">
      <alignment horizontal="right"/>
    </xf>
    <xf numFmtId="180" fontId="0" fillId="0" borderId="14" xfId="0" applyNumberFormat="1" applyFill="1" applyBorder="1" applyAlignment="1" applyProtection="1">
      <alignment/>
      <protection locked="0"/>
    </xf>
    <xf numFmtId="0" fontId="0" fillId="0" borderId="23" xfId="0" applyBorder="1" applyAlignment="1">
      <alignment/>
    </xf>
    <xf numFmtId="180" fontId="0" fillId="0" borderId="24" xfId="0" applyNumberFormat="1" applyFill="1" applyBorder="1" applyAlignment="1" applyProtection="1">
      <alignment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0" fontId="13" fillId="0" borderId="0" xfId="21" applyFont="1" applyBorder="1" applyAlignment="1">
      <alignment horizontal="left" vertical="top" wrapText="1"/>
      <protection/>
    </xf>
    <xf numFmtId="180" fontId="0" fillId="0" borderId="24" xfId="0" applyNumberFormat="1" applyFill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left"/>
    </xf>
    <xf numFmtId="0" fontId="0" fillId="0" borderId="6" xfId="0" applyBorder="1" applyAlignment="1">
      <alignment/>
    </xf>
    <xf numFmtId="0" fontId="43" fillId="0" borderId="22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indent="1"/>
    </xf>
    <xf numFmtId="0" fontId="0" fillId="0" borderId="0" xfId="21" applyFont="1" applyBorder="1">
      <alignment/>
      <protection/>
    </xf>
    <xf numFmtId="0" fontId="29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/>
    </xf>
    <xf numFmtId="0" fontId="5" fillId="0" borderId="8" xfId="0" applyFont="1" applyFill="1" applyBorder="1" applyAlignment="1">
      <alignment horizontal="center" vertical="center"/>
    </xf>
    <xf numFmtId="0" fontId="24" fillId="0" borderId="0" xfId="21" applyFont="1" applyBorder="1" applyAlignment="1" quotePrefix="1">
      <alignment horizontal="center" wrapText="1"/>
      <protection/>
    </xf>
    <xf numFmtId="0" fontId="25" fillId="0" borderId="0" xfId="0" applyFont="1" applyBorder="1" applyAlignment="1" quotePrefix="1">
      <alignment horizontal="left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0" borderId="0" xfId="21" applyFill="1" applyBorder="1" applyAlignment="1">
      <alignment/>
      <protection/>
    </xf>
    <xf numFmtId="181" fontId="9" fillId="0" borderId="0" xfId="21" applyNumberFormat="1" applyFont="1" applyFill="1" applyBorder="1" applyAlignment="1">
      <alignment horizontal="center" vertical="center"/>
      <protection/>
    </xf>
    <xf numFmtId="181" fontId="9" fillId="0" borderId="0" xfId="0" applyNumberFormat="1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6" fillId="0" borderId="2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82" fontId="9" fillId="0" borderId="0" xfId="21" applyNumberFormat="1" applyFont="1" applyFill="1" applyBorder="1" applyAlignment="1">
      <alignment horizontal="center"/>
      <protection/>
    </xf>
    <xf numFmtId="0" fontId="34" fillId="0" borderId="29" xfId="0" applyFont="1" applyFill="1" applyBorder="1" applyAlignment="1">
      <alignment vertical="top" wrapText="1"/>
    </xf>
    <xf numFmtId="0" fontId="31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30" xfId="21" applyBorder="1">
      <alignment/>
      <protection/>
    </xf>
    <xf numFmtId="0" fontId="0" fillId="0" borderId="31" xfId="21" applyBorder="1">
      <alignment/>
      <protection/>
    </xf>
    <xf numFmtId="0" fontId="9" fillId="0" borderId="28" xfId="0" applyFont="1" applyBorder="1" applyAlignment="1">
      <alignment vertical="top" wrapText="1"/>
    </xf>
    <xf numFmtId="0" fontId="36" fillId="0" borderId="0" xfId="21" applyFont="1" applyBorder="1" applyAlignment="1">
      <alignment wrapText="1"/>
      <protection/>
    </xf>
    <xf numFmtId="0" fontId="13" fillId="0" borderId="3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0" fillId="0" borderId="6" xfId="21" applyBorder="1">
      <alignment/>
      <protection/>
    </xf>
    <xf numFmtId="0" fontId="5" fillId="0" borderId="33" xfId="0" applyFont="1" applyBorder="1" applyAlignment="1">
      <alignment horizontal="center" vertical="center" wrapText="1"/>
    </xf>
    <xf numFmtId="0" fontId="0" fillId="0" borderId="16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/>
      <protection locked="0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5" fillId="0" borderId="8" xfId="0" applyFont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10" fillId="0" borderId="0" xfId="21" applyFont="1" applyFill="1" applyBorder="1" applyAlignment="1">
      <alignment horizontal="right"/>
      <protection/>
    </xf>
    <xf numFmtId="0" fontId="0" fillId="0" borderId="23" xfId="0" applyBorder="1" applyAlignment="1">
      <alignment vertical="top"/>
    </xf>
    <xf numFmtId="0" fontId="5" fillId="0" borderId="16" xfId="0" applyFont="1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 horizontal="centerContinuous" vertical="top"/>
    </xf>
    <xf numFmtId="181" fontId="0" fillId="0" borderId="0" xfId="0" applyNumberFormat="1" applyFill="1" applyBorder="1" applyAlignment="1">
      <alignment horizontal="centerContinuous" vertical="top"/>
    </xf>
    <xf numFmtId="0" fontId="5" fillId="0" borderId="38" xfId="0" applyFont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0" xfId="0" applyFill="1" applyAlignment="1">
      <alignment wrapText="1"/>
    </xf>
    <xf numFmtId="0" fontId="0" fillId="0" borderId="33" xfId="0" applyFill="1" applyBorder="1" applyAlignment="1" applyProtection="1">
      <alignment horizontal="center" vertical="top" wrapText="1"/>
      <protection locked="0"/>
    </xf>
    <xf numFmtId="0" fontId="44" fillId="0" borderId="39" xfId="0" applyFont="1" applyFill="1" applyBorder="1" applyAlignment="1" applyProtection="1">
      <alignment vertical="top" wrapText="1"/>
      <protection locked="0"/>
    </xf>
    <xf numFmtId="0" fontId="44" fillId="0" borderId="40" xfId="0" applyFont="1" applyBorder="1" applyAlignment="1">
      <alignment/>
    </xf>
    <xf numFmtId="0" fontId="44" fillId="0" borderId="1" xfId="0" applyFont="1" applyBorder="1" applyAlignment="1">
      <alignment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 quotePrefix="1">
      <alignment horizontal="center" wrapText="1"/>
    </xf>
    <xf numFmtId="0" fontId="0" fillId="0" borderId="43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1" fillId="0" borderId="0" xfId="21" applyFont="1" applyFill="1" applyBorder="1" applyAlignment="1">
      <alignment horizontal="right"/>
      <protection/>
    </xf>
    <xf numFmtId="0" fontId="0" fillId="0" borderId="23" xfId="0" applyFill="1" applyBorder="1" applyAlignment="1">
      <alignment/>
    </xf>
    <xf numFmtId="0" fontId="0" fillId="0" borderId="14" xfId="0" applyFill="1" applyBorder="1" applyAlignment="1" applyProtection="1" quotePrefix="1">
      <alignment horizontal="left" vertical="top" wrapText="1"/>
      <protection locked="0"/>
    </xf>
    <xf numFmtId="0" fontId="0" fillId="0" borderId="24" xfId="0" applyFill="1" applyBorder="1" applyAlignment="1" applyProtection="1">
      <alignment vertical="top" wrapText="1"/>
      <protection locked="0"/>
    </xf>
    <xf numFmtId="0" fontId="5" fillId="0" borderId="44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Continuous" vertical="center" wrapText="1"/>
    </xf>
    <xf numFmtId="0" fontId="5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47" xfId="0" applyFill="1" applyBorder="1" applyAlignment="1" applyProtection="1">
      <alignment vertical="top" wrapText="1"/>
      <protection locked="0"/>
    </xf>
    <xf numFmtId="0" fontId="0" fillId="0" borderId="47" xfId="0" applyFill="1" applyBorder="1" applyAlignment="1" applyProtection="1" quotePrefix="1">
      <alignment horizontal="left" vertical="top" wrapText="1"/>
      <protection locked="0"/>
    </xf>
    <xf numFmtId="0" fontId="0" fillId="0" borderId="48" xfId="0" applyBorder="1" applyAlignment="1">
      <alignment vertical="top" wrapText="1"/>
    </xf>
    <xf numFmtId="0" fontId="0" fillId="0" borderId="49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181" fontId="1" fillId="0" borderId="3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5" fillId="0" borderId="16" xfId="0" applyFont="1" applyBorder="1" applyAlignment="1">
      <alignment horizontal="centerContinuous" vertical="center" wrapText="1"/>
    </xf>
    <xf numFmtId="0" fontId="26" fillId="0" borderId="50" xfId="0" applyFont="1" applyBorder="1" applyAlignment="1">
      <alignment horizontal="center" vertical="center" textRotation="90" wrapText="1"/>
    </xf>
    <xf numFmtId="0" fontId="9" fillId="0" borderId="0" xfId="21" applyFont="1" applyBorder="1" applyAlignment="1" quotePrefix="1">
      <alignment horizontal="left"/>
      <protection/>
    </xf>
    <xf numFmtId="0" fontId="0" fillId="0" borderId="0" xfId="0" applyFont="1" applyAlignment="1">
      <alignment horizontal="left"/>
    </xf>
    <xf numFmtId="0" fontId="9" fillId="0" borderId="0" xfId="21" applyFont="1" applyBorder="1" applyAlignment="1">
      <alignment horizontal="left"/>
      <protection/>
    </xf>
    <xf numFmtId="0" fontId="40" fillId="0" borderId="0" xfId="21" applyFont="1" applyBorder="1" applyAlignment="1">
      <alignment horizontal="right"/>
      <protection/>
    </xf>
    <xf numFmtId="0" fontId="29" fillId="0" borderId="0" xfId="0" applyFont="1" applyBorder="1" applyAlignment="1" quotePrefix="1">
      <alignment horizontal="left" vertical="center" wrapText="1"/>
    </xf>
    <xf numFmtId="0" fontId="16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81" fontId="1" fillId="0" borderId="0" xfId="21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 quotePrefix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 quotePrefix="1">
      <alignment horizontal="left"/>
    </xf>
    <xf numFmtId="0" fontId="34" fillId="0" borderId="52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17" fillId="0" borderId="0" xfId="21" applyFont="1" applyBorder="1" applyAlignment="1" quotePrefix="1">
      <alignment horizontal="left"/>
      <protection/>
    </xf>
    <xf numFmtId="0" fontId="0" fillId="0" borderId="0" xfId="21" applyAlignment="1">
      <alignment/>
      <protection/>
    </xf>
    <xf numFmtId="0" fontId="16" fillId="0" borderId="0" xfId="21" applyFont="1">
      <alignment/>
      <protection/>
    </xf>
    <xf numFmtId="0" fontId="16" fillId="0" borderId="53" xfId="0" applyFont="1" applyBorder="1" applyAlignment="1">
      <alignment horizontal="right" wrapText="1"/>
    </xf>
    <xf numFmtId="0" fontId="16" fillId="0" borderId="54" xfId="21" applyFont="1" applyBorder="1" applyAlignment="1">
      <alignment horizontal="center"/>
      <protection/>
    </xf>
    <xf numFmtId="0" fontId="16" fillId="0" borderId="2" xfId="0" applyFont="1" applyFill="1" applyBorder="1" applyAlignment="1">
      <alignment horizontal="right"/>
    </xf>
    <xf numFmtId="10" fontId="7" fillId="0" borderId="3" xfId="22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194" fontId="7" fillId="0" borderId="3" xfId="0" applyNumberFormat="1" applyFont="1" applyBorder="1" applyAlignment="1">
      <alignment horizontal="center"/>
    </xf>
    <xf numFmtId="0" fontId="16" fillId="0" borderId="5" xfId="0" applyFont="1" applyFill="1" applyBorder="1" applyAlignment="1">
      <alignment horizontal="right"/>
    </xf>
    <xf numFmtId="10" fontId="16" fillId="0" borderId="47" xfId="0" applyNumberFormat="1" applyFont="1" applyBorder="1" applyAlignment="1">
      <alignment horizontal="center"/>
    </xf>
    <xf numFmtId="0" fontId="16" fillId="0" borderId="5" xfId="21" applyFont="1" applyFill="1" applyBorder="1" applyAlignment="1">
      <alignment horizontal="right" wrapText="1"/>
      <protection/>
    </xf>
    <xf numFmtId="10" fontId="16" fillId="0" borderId="34" xfId="0" applyNumberFormat="1" applyFont="1" applyBorder="1" applyAlignment="1">
      <alignment horizontal="center"/>
    </xf>
    <xf numFmtId="9" fontId="16" fillId="0" borderId="2" xfId="21" applyNumberFormat="1" applyFont="1" applyFill="1" applyBorder="1" applyAlignment="1">
      <alignment horizontal="right" wrapText="1"/>
      <protection/>
    </xf>
    <xf numFmtId="1" fontId="16" fillId="0" borderId="3" xfId="0" applyNumberFormat="1" applyFont="1" applyBorder="1" applyAlignment="1">
      <alignment horizontal="center"/>
    </xf>
    <xf numFmtId="0" fontId="16" fillId="0" borderId="0" xfId="21" applyFont="1" applyBorder="1" applyAlignment="1">
      <alignment horizontal="left" wrapText="1"/>
      <protection/>
    </xf>
    <xf numFmtId="0" fontId="16" fillId="0" borderId="5" xfId="0" applyFont="1" applyFill="1" applyBorder="1" applyAlignment="1">
      <alignment horizontal="right" wrapText="1"/>
    </xf>
    <xf numFmtId="0" fontId="16" fillId="0" borderId="53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53" xfId="0" applyFont="1" applyBorder="1" applyAlignment="1">
      <alignment/>
    </xf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16" fillId="0" borderId="4" xfId="0" applyFont="1" applyFill="1" applyBorder="1" applyAlignment="1">
      <alignment horizontal="center" wrapText="1"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5" xfId="0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0" fontId="16" fillId="0" borderId="0" xfId="21" applyFont="1" applyFill="1" applyBorder="1">
      <alignment/>
      <protection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7" fillId="0" borderId="0" xfId="0" applyFont="1" applyAlignment="1">
      <alignment horizontal="center"/>
    </xf>
    <xf numFmtId="0" fontId="9" fillId="0" borderId="56" xfId="0" applyFont="1" applyFill="1" applyBorder="1" applyAlignment="1" applyProtection="1">
      <alignment horizontal="left" vertical="top" wrapText="1"/>
      <protection locked="0"/>
    </xf>
    <xf numFmtId="0" fontId="9" fillId="0" borderId="57" xfId="0" applyFont="1" applyFill="1" applyBorder="1" applyAlignment="1" applyProtection="1">
      <alignment horizontal="left" vertical="top" wrapText="1"/>
      <protection locked="0"/>
    </xf>
    <xf numFmtId="0" fontId="44" fillId="0" borderId="39" xfId="0" applyFont="1" applyFill="1" applyBorder="1" applyAlignment="1" applyProtection="1">
      <alignment vertical="top" wrapText="1"/>
      <protection/>
    </xf>
    <xf numFmtId="0" fontId="44" fillId="0" borderId="40" xfId="0" applyFont="1" applyBorder="1" applyAlignment="1" applyProtection="1">
      <alignment/>
      <protection/>
    </xf>
    <xf numFmtId="0" fontId="0" fillId="0" borderId="36" xfId="0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7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left"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2" xfId="0" applyFont="1" applyBorder="1" applyAlignment="1" applyProtection="1" quotePrefix="1">
      <alignment horizontal="right"/>
      <protection/>
    </xf>
    <xf numFmtId="0" fontId="0" fillId="0" borderId="2" xfId="0" applyBorder="1" applyAlignment="1" applyProtection="1">
      <alignment/>
      <protection/>
    </xf>
    <xf numFmtId="181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181" fontId="1" fillId="0" borderId="34" xfId="0" applyNumberFormat="1" applyFont="1" applyFill="1" applyBorder="1" applyAlignment="1" applyProtection="1">
      <alignment horizontal="left" vertical="top"/>
      <protection/>
    </xf>
    <xf numFmtId="0" fontId="0" fillId="0" borderId="34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/>
      <protection/>
    </xf>
    <xf numFmtId="1" fontId="0" fillId="0" borderId="2" xfId="0" applyNumberFormat="1" applyFont="1" applyFill="1" applyBorder="1" applyAlignment="1" applyProtection="1" quotePrefix="1">
      <alignment horizontal="center"/>
      <protection/>
    </xf>
    <xf numFmtId="181" fontId="1" fillId="0" borderId="34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2" xfId="0" applyFont="1" applyFill="1" applyBorder="1" applyAlignment="1" applyProtection="1" quotePrefix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81" fontId="0" fillId="0" borderId="14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181" fontId="0" fillId="0" borderId="2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24" xfId="0" applyFill="1" applyBorder="1" applyAlignment="1" applyProtection="1">
      <alignment horizontal="center" vertical="top" wrapText="1"/>
      <protection/>
    </xf>
    <xf numFmtId="0" fontId="0" fillId="0" borderId="37" xfId="0" applyFill="1" applyBorder="1" applyAlignment="1" applyProtection="1">
      <alignment horizontal="center" vertical="top" wrapText="1"/>
      <protection/>
    </xf>
    <xf numFmtId="0" fontId="0" fillId="0" borderId="59" xfId="0" applyFill="1" applyBorder="1" applyAlignment="1" applyProtection="1">
      <alignment horizontal="left" vertical="top" wrapText="1"/>
      <protection locked="0"/>
    </xf>
    <xf numFmtId="0" fontId="0" fillId="0" borderId="59" xfId="0" applyFill="1" applyBorder="1" applyAlignment="1" applyProtection="1" quotePrefix="1">
      <alignment horizontal="left" vertical="top" wrapText="1"/>
      <protection locked="0"/>
    </xf>
    <xf numFmtId="0" fontId="0" fillId="0" borderId="49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>
      <alignment horizontal="center" vertical="top" wrapText="1"/>
    </xf>
    <xf numFmtId="0" fontId="0" fillId="0" borderId="60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47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6" fillId="0" borderId="34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1" fillId="0" borderId="46" xfId="0" applyFont="1" applyFill="1" applyBorder="1" applyAlignment="1" applyProtection="1">
      <alignment horizontal="center" vertical="top" wrapText="1"/>
      <protection locked="0"/>
    </xf>
    <xf numFmtId="0" fontId="1" fillId="0" borderId="58" xfId="0" applyFont="1" applyFill="1" applyBorder="1" applyAlignment="1" applyProtection="1">
      <alignment horizontal="center" vertical="top" wrapText="1"/>
      <protection locked="0"/>
    </xf>
    <xf numFmtId="181" fontId="9" fillId="0" borderId="1" xfId="21" applyNumberFormat="1" applyFont="1" applyFill="1" applyBorder="1" applyAlignment="1">
      <alignment horizontal="center" vertical="center"/>
      <protection/>
    </xf>
    <xf numFmtId="181" fontId="9" fillId="0" borderId="1" xfId="0" applyNumberFormat="1" applyFont="1" applyFill="1" applyBorder="1" applyAlignment="1">
      <alignment horizontal="center" vertical="center"/>
    </xf>
    <xf numFmtId="0" fontId="0" fillId="0" borderId="1" xfId="21" applyFill="1" applyBorder="1">
      <alignment/>
      <protection/>
    </xf>
    <xf numFmtId="49" fontId="28" fillId="0" borderId="0" xfId="0" applyNumberFormat="1" applyFont="1" applyBorder="1" applyAlignment="1">
      <alignment wrapText="1"/>
    </xf>
    <xf numFmtId="0" fontId="0" fillId="0" borderId="46" xfId="0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vertical="top" wrapText="1"/>
    </xf>
    <xf numFmtId="0" fontId="0" fillId="0" borderId="46" xfId="0" applyFill="1" applyBorder="1" applyAlignment="1" applyProtection="1">
      <alignment horizontal="center" vertical="top"/>
      <protection locked="0"/>
    </xf>
    <xf numFmtId="0" fontId="0" fillId="0" borderId="58" xfId="0" applyFill="1" applyBorder="1" applyAlignment="1" applyProtection="1">
      <alignment horizontal="center" vertical="top"/>
      <protection locked="0"/>
    </xf>
    <xf numFmtId="0" fontId="0" fillId="0" borderId="16" xfId="0" applyFill="1" applyBorder="1" applyAlignment="1" applyProtection="1">
      <alignment horizontal="center" vertical="top" wrapText="1"/>
      <protection locked="0"/>
    </xf>
    <xf numFmtId="0" fontId="6" fillId="0" borderId="61" xfId="0" applyFont="1" applyFill="1" applyBorder="1" applyAlignment="1" applyProtection="1">
      <alignment horizontal="center" vertical="top" wrapText="1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9" fillId="0" borderId="63" xfId="0" applyFont="1" applyFill="1" applyBorder="1" applyAlignment="1" applyProtection="1">
      <alignment horizontal="center" vertical="top" wrapText="1"/>
      <protection locked="0"/>
    </xf>
    <xf numFmtId="0" fontId="34" fillId="0" borderId="64" xfId="0" applyFont="1" applyFill="1" applyBorder="1" applyAlignment="1">
      <alignment horizontal="center"/>
    </xf>
    <xf numFmtId="0" fontId="34" fillId="0" borderId="65" xfId="0" applyFont="1" applyFill="1" applyBorder="1" applyAlignment="1">
      <alignment horizontal="center" vertical="top" wrapText="1"/>
    </xf>
    <xf numFmtId="0" fontId="16" fillId="0" borderId="45" xfId="0" applyFont="1" applyBorder="1" applyAlignment="1">
      <alignment horizontal="center"/>
    </xf>
    <xf numFmtId="0" fontId="16" fillId="0" borderId="66" xfId="21" applyFont="1" applyBorder="1" applyAlignment="1">
      <alignment horizontal="center"/>
      <protection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52" fillId="0" borderId="0" xfId="21" applyFont="1" applyBorder="1" applyAlignment="1" quotePrefix="1">
      <alignment horizontal="left"/>
      <protection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39" xfId="0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5" fillId="0" borderId="39" xfId="0" applyFont="1" applyBorder="1" applyAlignment="1">
      <alignment horizontal="center" vertical="center" wrapText="1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 quotePrefix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5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 applyProtection="1">
      <alignment horizontal="center" vertical="top" wrapText="1"/>
      <protection/>
    </xf>
    <xf numFmtId="0" fontId="0" fillId="0" borderId="55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5" fillId="0" borderId="18" xfId="0" applyFont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center"/>
    </xf>
    <xf numFmtId="0" fontId="0" fillId="0" borderId="55" xfId="0" applyFill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/>
    </xf>
    <xf numFmtId="0" fontId="0" fillId="0" borderId="16" xfId="0" applyFill="1" applyBorder="1" applyAlignment="1" applyProtection="1" quotePrefix="1">
      <alignment horizontal="center" vertical="top" wrapText="1"/>
      <protection locked="0"/>
    </xf>
    <xf numFmtId="0" fontId="0" fillId="0" borderId="37" xfId="0" applyFill="1" applyBorder="1" applyAlignment="1" applyProtection="1">
      <alignment horizontal="center" vertical="top" wrapText="1"/>
      <protection locked="0"/>
    </xf>
    <xf numFmtId="0" fontId="0" fillId="0" borderId="55" xfId="0" applyFill="1" applyBorder="1" applyAlignment="1" applyProtection="1" quotePrefix="1">
      <alignment horizontal="left" vertical="top" wrapText="1"/>
      <protection locked="0"/>
    </xf>
    <xf numFmtId="0" fontId="0" fillId="0" borderId="55" xfId="0" applyFill="1" applyBorder="1" applyAlignment="1" applyProtection="1">
      <alignment vertical="top" wrapText="1"/>
      <protection locked="0"/>
    </xf>
    <xf numFmtId="0" fontId="21" fillId="0" borderId="36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" fillId="0" borderId="1" xfId="21" applyFont="1" applyBorder="1">
      <alignment/>
      <protection/>
    </xf>
    <xf numFmtId="0" fontId="43" fillId="0" borderId="0" xfId="0" applyFont="1" applyAlignment="1">
      <alignment/>
    </xf>
    <xf numFmtId="14" fontId="50" fillId="0" borderId="68" xfId="0" applyNumberFormat="1" applyFont="1" applyBorder="1" applyAlignment="1" applyProtection="1" quotePrefix="1">
      <alignment horizontal="center" vertical="center" wrapText="1"/>
      <protection locked="0"/>
    </xf>
    <xf numFmtId="14" fontId="50" fillId="0" borderId="69" xfId="0" applyNumberFormat="1" applyFont="1" applyBorder="1" applyAlignment="1" applyProtection="1" quotePrefix="1">
      <alignment horizontal="center" vertical="center" wrapText="1"/>
      <protection locked="0"/>
    </xf>
    <xf numFmtId="14" fontId="50" fillId="0" borderId="70" xfId="0" applyNumberFormat="1" applyFont="1" applyBorder="1" applyAlignment="1" applyProtection="1" quotePrefix="1">
      <alignment horizontal="center" vertical="center" wrapText="1"/>
      <protection locked="0"/>
    </xf>
    <xf numFmtId="0" fontId="24" fillId="0" borderId="0" xfId="21" applyFont="1" applyBorder="1" applyAlignment="1">
      <alignment horizontal="center"/>
      <protection/>
    </xf>
    <xf numFmtId="0" fontId="36" fillId="0" borderId="71" xfId="0" applyFont="1" applyBorder="1" applyAlignment="1">
      <alignment horizontal="left" vertical="center"/>
    </xf>
    <xf numFmtId="0" fontId="54" fillId="0" borderId="0" xfId="21" applyFont="1" applyBorder="1" applyAlignment="1">
      <alignment horizontal="left"/>
      <protection/>
    </xf>
    <xf numFmtId="0" fontId="5" fillId="0" borderId="72" xfId="0" applyFont="1" applyBorder="1" applyAlignment="1">
      <alignment horizontal="center" vertical="center"/>
    </xf>
    <xf numFmtId="0" fontId="21" fillId="0" borderId="55" xfId="0" applyFont="1" applyBorder="1" applyAlignment="1" quotePrefix="1">
      <alignment horizontal="center" vertical="center" wrapText="1"/>
    </xf>
    <xf numFmtId="0" fontId="16" fillId="0" borderId="34" xfId="0" applyFont="1" applyFill="1" applyBorder="1" applyAlignment="1" applyProtection="1">
      <alignment horizontal="left" vertical="top" wrapText="1"/>
      <protection locked="0"/>
    </xf>
    <xf numFmtId="0" fontId="16" fillId="0" borderId="39" xfId="0" applyFont="1" applyFill="1" applyBorder="1" applyAlignment="1" applyProtection="1" quotePrefix="1">
      <alignment horizontal="left" vertical="top" wrapText="1"/>
      <protection locked="0"/>
    </xf>
    <xf numFmtId="0" fontId="16" fillId="0" borderId="36" xfId="0" applyFont="1" applyFill="1" applyBorder="1" applyAlignment="1" applyProtection="1" quotePrefix="1">
      <alignment horizontal="left" vertical="top" wrapText="1"/>
      <protection locked="0"/>
    </xf>
    <xf numFmtId="0" fontId="16" fillId="0" borderId="36" xfId="0" applyFont="1" applyFill="1" applyBorder="1" applyAlignment="1" applyProtection="1">
      <alignment horizontal="left" vertical="top" wrapText="1"/>
      <protection locked="0"/>
    </xf>
    <xf numFmtId="182" fontId="7" fillId="0" borderId="55" xfId="0" applyNumberFormat="1" applyFont="1" applyFill="1" applyBorder="1" applyAlignment="1" applyProtection="1">
      <alignment horizontal="center" vertical="top" wrapText="1"/>
      <protection locked="0"/>
    </xf>
    <xf numFmtId="182" fontId="1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34" xfId="0" applyFont="1" applyFill="1" applyBorder="1" applyAlignment="1" applyProtection="1">
      <alignment vertical="top" wrapText="1"/>
      <protection locked="0"/>
    </xf>
    <xf numFmtId="0" fontId="16" fillId="0" borderId="55" xfId="0" applyFont="1" applyFill="1" applyBorder="1" applyAlignment="1" applyProtection="1">
      <alignment vertical="top" wrapText="1"/>
      <protection locked="0"/>
    </xf>
    <xf numFmtId="0" fontId="16" fillId="0" borderId="16" xfId="0" applyFont="1" applyFill="1" applyBorder="1" applyAlignment="1" applyProtection="1">
      <alignment vertical="top" wrapText="1"/>
      <protection locked="0"/>
    </xf>
    <xf numFmtId="0" fontId="16" fillId="0" borderId="39" xfId="0" applyFont="1" applyFill="1" applyBorder="1" applyAlignment="1" applyProtection="1">
      <alignment horizontal="center" vertical="top" wrapText="1"/>
      <protection locked="0"/>
    </xf>
    <xf numFmtId="0" fontId="16" fillId="0" borderId="36" xfId="0" applyFont="1" applyFill="1" applyBorder="1" applyAlignment="1" applyProtection="1">
      <alignment horizontal="center" vertical="top" wrapText="1"/>
      <protection locked="0"/>
    </xf>
    <xf numFmtId="182" fontId="7" fillId="0" borderId="39" xfId="0" applyNumberFormat="1" applyFont="1" applyFill="1" applyBorder="1" applyAlignment="1" applyProtection="1">
      <alignment horizontal="center" vertical="top" wrapText="1"/>
      <protection locked="0"/>
    </xf>
    <xf numFmtId="182" fontId="1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5" xfId="0" applyFont="1" applyBorder="1" applyAlignment="1" applyProtection="1">
      <alignment wrapText="1"/>
      <protection locked="0"/>
    </xf>
    <xf numFmtId="0" fontId="16" fillId="0" borderId="0" xfId="0" applyFont="1" applyFill="1" applyBorder="1" applyAlignment="1" applyProtection="1">
      <alignment horizontal="center" vertical="top" wrapText="1"/>
      <protection locked="0"/>
    </xf>
    <xf numFmtId="182" fontId="7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6" xfId="0" applyFont="1" applyFill="1" applyBorder="1" applyAlignment="1" applyProtection="1">
      <alignment horizontal="left" vertical="top" wrapText="1"/>
      <protection locked="0"/>
    </xf>
    <xf numFmtId="0" fontId="16" fillId="0" borderId="73" xfId="0" applyFont="1" applyFill="1" applyBorder="1" applyAlignment="1" applyProtection="1">
      <alignment horizontal="left" vertical="top" wrapText="1"/>
      <protection/>
    </xf>
    <xf numFmtId="0" fontId="0" fillId="0" borderId="4" xfId="0" applyFont="1" applyBorder="1" applyAlignment="1">
      <alignment wrapText="1"/>
    </xf>
    <xf numFmtId="0" fontId="5" fillId="0" borderId="7" xfId="0" applyFont="1" applyBorder="1" applyAlignment="1">
      <alignment horizontal="left" indent="1"/>
    </xf>
    <xf numFmtId="181" fontId="1" fillId="0" borderId="2" xfId="0" applyNumberFormat="1" applyFont="1" applyFill="1" applyBorder="1" applyAlignment="1">
      <alignment horizontal="left" vertical="top" indent="1"/>
    </xf>
    <xf numFmtId="0" fontId="16" fillId="0" borderId="17" xfId="0" applyFont="1" applyFill="1" applyBorder="1" applyAlignment="1" quotePrefix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55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/>
      <protection locked="0"/>
    </xf>
    <xf numFmtId="0" fontId="16" fillId="0" borderId="16" xfId="0" applyFont="1" applyFill="1" applyBorder="1" applyAlignment="1" applyProtection="1">
      <alignment horizontal="center" wrapText="1"/>
      <protection locked="0"/>
    </xf>
    <xf numFmtId="182" fontId="16" fillId="0" borderId="55" xfId="0" applyNumberFormat="1" applyFont="1" applyFill="1" applyBorder="1" applyAlignment="1" applyProtection="1">
      <alignment horizontal="center" vertical="top" wrapText="1"/>
      <protection locked="0"/>
    </xf>
    <xf numFmtId="182" fontId="7" fillId="0" borderId="74" xfId="0" applyNumberFormat="1" applyFont="1" applyFill="1" applyBorder="1" applyAlignment="1" applyProtection="1">
      <alignment horizontal="center" vertical="top" wrapText="1"/>
      <protection/>
    </xf>
    <xf numFmtId="182" fontId="16" fillId="0" borderId="74" xfId="0" applyNumberFormat="1" applyFont="1" applyFill="1" applyBorder="1" applyAlignment="1" applyProtection="1">
      <alignment horizontal="center" vertical="top" wrapText="1"/>
      <protection/>
    </xf>
    <xf numFmtId="182" fontId="16" fillId="0" borderId="14" xfId="0" applyNumberFormat="1" applyFont="1" applyFill="1" applyBorder="1" applyAlignment="1" applyProtection="1">
      <alignment horizontal="center" vertical="top" wrapText="1"/>
      <protection locked="0"/>
    </xf>
    <xf numFmtId="182" fontId="16" fillId="0" borderId="75" xfId="0" applyNumberFormat="1" applyFont="1" applyFill="1" applyBorder="1" applyAlignment="1" applyProtection="1">
      <alignment horizontal="center" vertical="top" wrapText="1"/>
      <protection/>
    </xf>
    <xf numFmtId="0" fontId="32" fillId="0" borderId="15" xfId="20" applyBorder="1" applyAlignment="1" applyProtection="1">
      <alignment wrapText="1"/>
      <protection locked="0"/>
    </xf>
    <xf numFmtId="0" fontId="0" fillId="0" borderId="34" xfId="0" applyFont="1" applyFill="1" applyBorder="1" applyAlignment="1" applyProtection="1" quotePrefix="1">
      <alignment horizontal="left"/>
      <protection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4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98" fontId="16" fillId="2" borderId="16" xfId="0" applyNumberFormat="1" applyFont="1" applyFill="1" applyBorder="1" applyAlignment="1" applyProtection="1">
      <alignment horizontal="center" vertical="top" wrapText="1"/>
      <protection locked="0"/>
    </xf>
    <xf numFmtId="0" fontId="25" fillId="0" borderId="62" xfId="0" applyFont="1" applyBorder="1" applyAlignment="1" applyProtection="1" quotePrefix="1">
      <alignment horizontal="center" vertical="center" wrapText="1"/>
      <protection locked="0"/>
    </xf>
    <xf numFmtId="0" fontId="1" fillId="0" borderId="1" xfId="0" applyFont="1" applyBorder="1" applyAlignment="1">
      <alignment/>
    </xf>
    <xf numFmtId="0" fontId="29" fillId="0" borderId="0" xfId="0" applyFont="1" applyBorder="1" applyAlignment="1" quotePrefix="1">
      <alignment horizontal="left" vertical="top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49" fontId="16" fillId="0" borderId="46" xfId="0" applyNumberFormat="1" applyFont="1" applyBorder="1" applyAlignment="1" applyProtection="1">
      <alignment horizontal="left" wrapText="1"/>
      <protection locked="0"/>
    </xf>
    <xf numFmtId="0" fontId="43" fillId="0" borderId="0" xfId="0" applyFont="1" applyFill="1" applyAlignment="1">
      <alignment horizontal="right"/>
    </xf>
    <xf numFmtId="0" fontId="16" fillId="0" borderId="4" xfId="0" applyFont="1" applyFill="1" applyBorder="1" applyAlignment="1">
      <alignment horizontal="left" vertical="top" wrapText="1"/>
    </xf>
    <xf numFmtId="0" fontId="16" fillId="0" borderId="18" xfId="0" applyFont="1" applyFill="1" applyBorder="1" applyAlignment="1" applyProtection="1">
      <alignment horizontal="center" vertical="top" wrapText="1"/>
      <protection locked="0"/>
    </xf>
    <xf numFmtId="0" fontId="16" fillId="0" borderId="37" xfId="0" applyFont="1" applyFill="1" applyBorder="1" applyAlignment="1" applyProtection="1">
      <alignment horizontal="center" vertical="top" wrapText="1"/>
      <protection locked="0"/>
    </xf>
    <xf numFmtId="198" fontId="16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76" xfId="0" applyFont="1" applyFill="1" applyBorder="1" applyAlignment="1" applyProtection="1">
      <alignment horizontal="left" vertical="top" wrapText="1"/>
      <protection locked="0"/>
    </xf>
    <xf numFmtId="182" fontId="1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77" xfId="0" applyFont="1" applyFill="1" applyBorder="1" applyAlignment="1">
      <alignment horizontal="left" vertical="center" wrapText="1"/>
    </xf>
    <xf numFmtId="0" fontId="0" fillId="0" borderId="39" xfId="0" applyFill="1" applyBorder="1" applyAlignment="1" applyProtection="1">
      <alignment horizontal="center" vertical="center" wrapText="1"/>
      <protection/>
    </xf>
    <xf numFmtId="0" fontId="9" fillId="0" borderId="69" xfId="21" applyFont="1" applyFill="1" applyBorder="1" applyAlignment="1" applyProtection="1" quotePrefix="1">
      <alignment horizontal="center" vertical="center" wrapText="1"/>
      <protection locked="0"/>
    </xf>
    <xf numFmtId="0" fontId="9" fillId="0" borderId="0" xfId="21" applyFont="1" applyFill="1" applyBorder="1" applyAlignment="1" applyProtection="1" quotePrefix="1">
      <alignment horizontal="center" vertical="center" wrapText="1"/>
      <protection locked="0"/>
    </xf>
    <xf numFmtId="0" fontId="30" fillId="0" borderId="3" xfId="0" applyFont="1" applyBorder="1" applyAlignment="1">
      <alignment horizontal="center" wrapText="1"/>
    </xf>
    <xf numFmtId="0" fontId="40" fillId="0" borderId="0" xfId="21" applyFont="1" applyBorder="1" applyAlignment="1">
      <alignment horizontal="center"/>
      <protection/>
    </xf>
    <xf numFmtId="0" fontId="30" fillId="0" borderId="2" xfId="0" applyFont="1" applyBorder="1" applyAlignment="1">
      <alignment horizontal="center" wrapText="1"/>
    </xf>
    <xf numFmtId="0" fontId="30" fillId="0" borderId="53" xfId="0" applyFont="1" applyBorder="1" applyAlignment="1">
      <alignment horizontal="center" wrapText="1"/>
    </xf>
    <xf numFmtId="0" fontId="30" fillId="0" borderId="51" xfId="0" applyFont="1" applyBorder="1" applyAlignment="1">
      <alignment horizontal="center" wrapText="1"/>
    </xf>
    <xf numFmtId="0" fontId="30" fillId="0" borderId="4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9" fillId="0" borderId="68" xfId="21" applyNumberFormat="1" applyFont="1" applyFill="1" applyBorder="1" applyAlignment="1" applyProtection="1">
      <alignment horizontal="center" vertical="center"/>
      <protection locked="0"/>
    </xf>
    <xf numFmtId="0" fontId="9" fillId="0" borderId="78" xfId="21" applyNumberFormat="1" applyFont="1" applyFill="1" applyBorder="1" applyAlignment="1" applyProtection="1">
      <alignment horizontal="center" vertical="center"/>
      <protection locked="0"/>
    </xf>
    <xf numFmtId="0" fontId="9" fillId="0" borderId="69" xfId="21" applyNumberFormat="1" applyFont="1" applyFill="1" applyBorder="1" applyAlignment="1" applyProtection="1">
      <alignment horizontal="center" vertical="center"/>
      <protection locked="0"/>
    </xf>
    <xf numFmtId="0" fontId="9" fillId="0" borderId="70" xfId="21" applyNumberFormat="1" applyFont="1" applyFill="1" applyBorder="1" applyAlignment="1" applyProtection="1">
      <alignment horizontal="center" vertical="center"/>
      <protection locked="0"/>
    </xf>
    <xf numFmtId="0" fontId="34" fillId="0" borderId="30" xfId="21" applyFont="1" applyBorder="1" applyAlignment="1" quotePrefix="1">
      <alignment horizontal="center" vertical="center" wrapText="1"/>
      <protection/>
    </xf>
    <xf numFmtId="0" fontId="34" fillId="0" borderId="0" xfId="21" applyFont="1" applyBorder="1" applyAlignment="1" quotePrefix="1">
      <alignment horizontal="center" vertical="center" wrapText="1"/>
      <protection/>
    </xf>
    <xf numFmtId="0" fontId="34" fillId="0" borderId="79" xfId="21" applyFont="1" applyBorder="1" applyAlignment="1" quotePrefix="1">
      <alignment horizontal="center" vertical="center" wrapText="1"/>
      <protection/>
    </xf>
    <xf numFmtId="0" fontId="34" fillId="0" borderId="31" xfId="21" applyFont="1" applyBorder="1" applyAlignment="1" quotePrefix="1">
      <alignment horizontal="center" vertical="center" wrapText="1"/>
      <protection/>
    </xf>
    <xf numFmtId="0" fontId="34" fillId="0" borderId="69" xfId="21" applyFont="1" applyBorder="1" applyAlignment="1" quotePrefix="1">
      <alignment horizontal="center" vertical="center" wrapText="1"/>
      <protection/>
    </xf>
    <xf numFmtId="0" fontId="34" fillId="0" borderId="70" xfId="21" applyFont="1" applyBorder="1" applyAlignment="1" quotePrefix="1">
      <alignment horizontal="center" vertical="center" wrapText="1"/>
      <protection/>
    </xf>
    <xf numFmtId="0" fontId="24" fillId="0" borderId="0" xfId="21" applyFont="1" applyBorder="1" applyAlignment="1" quotePrefix="1">
      <alignment horizontal="left" wrapText="1"/>
      <protection/>
    </xf>
    <xf numFmtId="0" fontId="51" fillId="0" borderId="80" xfId="0" applyFont="1" applyFill="1" applyBorder="1" applyAlignment="1" applyProtection="1">
      <alignment horizontal="center" vertical="top" wrapText="1"/>
      <protection locked="0"/>
    </xf>
    <xf numFmtId="0" fontId="51" fillId="0" borderId="81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/>
    </xf>
    <xf numFmtId="0" fontId="51" fillId="0" borderId="80" xfId="21" applyFont="1" applyFill="1" applyBorder="1" applyAlignment="1" applyProtection="1">
      <alignment horizontal="center" vertical="top" wrapText="1"/>
      <protection locked="0"/>
    </xf>
    <xf numFmtId="0" fontId="51" fillId="0" borderId="81" xfId="21" applyFont="1" applyFill="1" applyBorder="1" applyAlignment="1" applyProtection="1">
      <alignment horizontal="center" vertical="top" wrapText="1"/>
      <protection locked="0"/>
    </xf>
    <xf numFmtId="0" fontId="9" fillId="0" borderId="82" xfId="0" applyFont="1" applyFill="1" applyBorder="1" applyAlignment="1" applyProtection="1">
      <alignment horizontal="center"/>
      <protection locked="0"/>
    </xf>
    <xf numFmtId="0" fontId="9" fillId="0" borderId="83" xfId="0" applyFont="1" applyFill="1" applyBorder="1" applyAlignment="1" applyProtection="1">
      <alignment horizontal="center"/>
      <protection locked="0"/>
    </xf>
    <xf numFmtId="0" fontId="24" fillId="0" borderId="8" xfId="0" applyFont="1" applyBorder="1" applyAlignment="1" quotePrefix="1">
      <alignment horizontal="left" wrapText="1"/>
    </xf>
    <xf numFmtId="0" fontId="24" fillId="0" borderId="0" xfId="0" applyFont="1" applyBorder="1" applyAlignment="1" quotePrefix="1">
      <alignment horizontal="left" wrapText="1"/>
    </xf>
    <xf numFmtId="0" fontId="34" fillId="0" borderId="84" xfId="0" applyFont="1" applyFill="1" applyBorder="1" applyAlignment="1">
      <alignment horizontal="left" wrapText="1"/>
    </xf>
    <xf numFmtId="0" fontId="34" fillId="0" borderId="85" xfId="0" applyFont="1" applyFill="1" applyBorder="1" applyAlignment="1">
      <alignment horizontal="left" wrapText="1"/>
    </xf>
    <xf numFmtId="0" fontId="34" fillId="0" borderId="64" xfId="0" applyFont="1" applyFill="1" applyBorder="1" applyAlignment="1">
      <alignment horizontal="left" wrapText="1"/>
    </xf>
    <xf numFmtId="0" fontId="34" fillId="0" borderId="84" xfId="0" applyFont="1" applyFill="1" applyBorder="1" applyAlignment="1">
      <alignment horizontal="left"/>
    </xf>
    <xf numFmtId="0" fontId="34" fillId="0" borderId="85" xfId="0" applyFont="1" applyFill="1" applyBorder="1" applyAlignment="1">
      <alignment horizontal="left"/>
    </xf>
    <xf numFmtId="0" fontId="34" fillId="0" borderId="86" xfId="0" applyFont="1" applyFill="1" applyBorder="1" applyAlignment="1">
      <alignment horizontal="left"/>
    </xf>
    <xf numFmtId="0" fontId="9" fillId="0" borderId="87" xfId="0" applyFont="1" applyFill="1" applyBorder="1" applyAlignment="1" applyProtection="1">
      <alignment horizontal="left" vertical="top" wrapText="1"/>
      <protection locked="0"/>
    </xf>
    <xf numFmtId="0" fontId="9" fillId="0" borderId="69" xfId="0" applyFont="1" applyFill="1" applyBorder="1" applyAlignment="1" applyProtection="1">
      <alignment horizontal="left" vertical="top" wrapText="1"/>
      <protection locked="0"/>
    </xf>
    <xf numFmtId="0" fontId="9" fillId="0" borderId="70" xfId="0" applyFont="1" applyFill="1" applyBorder="1" applyAlignment="1" applyProtection="1">
      <alignment horizontal="left" vertical="top" wrapText="1"/>
      <protection locked="0"/>
    </xf>
    <xf numFmtId="0" fontId="1" fillId="0" borderId="69" xfId="0" applyFont="1" applyBorder="1" applyAlignment="1">
      <alignment horizontal="left" wrapText="1"/>
    </xf>
    <xf numFmtId="0" fontId="32" fillId="0" borderId="88" xfId="20" applyBorder="1" applyAlignment="1" applyProtection="1">
      <alignment horizontal="left"/>
      <protection locked="0"/>
    </xf>
    <xf numFmtId="0" fontId="49" fillId="0" borderId="32" xfId="21" applyFont="1" applyBorder="1" applyAlignment="1" applyProtection="1">
      <alignment horizontal="left"/>
      <protection locked="0"/>
    </xf>
    <xf numFmtId="0" fontId="49" fillId="0" borderId="83" xfId="21" applyFont="1" applyBorder="1" applyAlignment="1" applyProtection="1">
      <alignment horizontal="left"/>
      <protection locked="0"/>
    </xf>
    <xf numFmtId="0" fontId="6" fillId="0" borderId="89" xfId="0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 applyProtection="1">
      <alignment horizontal="center" vertical="center"/>
      <protection/>
    </xf>
    <xf numFmtId="0" fontId="47" fillId="0" borderId="91" xfId="0" applyFont="1" applyBorder="1" applyAlignment="1">
      <alignment horizontal="center" vertical="top" wrapText="1"/>
    </xf>
    <xf numFmtId="0" fontId="47" fillId="0" borderId="92" xfId="0" applyFont="1" applyBorder="1" applyAlignment="1">
      <alignment horizontal="center" vertical="top" wrapText="1"/>
    </xf>
    <xf numFmtId="0" fontId="7" fillId="0" borderId="91" xfId="0" applyFont="1" applyBorder="1" applyAlignment="1">
      <alignment horizontal="center" vertical="top"/>
    </xf>
    <xf numFmtId="0" fontId="7" fillId="0" borderId="92" xfId="0" applyFont="1" applyBorder="1" applyAlignment="1">
      <alignment horizontal="center" vertical="top"/>
    </xf>
    <xf numFmtId="0" fontId="47" fillId="0" borderId="91" xfId="21" applyFont="1" applyBorder="1" applyAlignment="1">
      <alignment horizontal="center" vertical="top" wrapText="1"/>
      <protection/>
    </xf>
    <xf numFmtId="0" fontId="47" fillId="0" borderId="92" xfId="21" applyFont="1" applyBorder="1" applyAlignment="1">
      <alignment horizontal="center" vertical="top" wrapText="1"/>
      <protection/>
    </xf>
    <xf numFmtId="0" fontId="24" fillId="0" borderId="93" xfId="21" applyFont="1" applyBorder="1" applyAlignment="1" quotePrefix="1">
      <alignment horizontal="center" wrapText="1"/>
      <protection/>
    </xf>
    <xf numFmtId="0" fontId="24" fillId="0" borderId="0" xfId="21" applyFont="1" applyBorder="1" applyAlignment="1" quotePrefix="1">
      <alignment horizontal="center" wrapText="1"/>
      <protection/>
    </xf>
    <xf numFmtId="0" fontId="34" fillId="0" borderId="88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181" fontId="50" fillId="0" borderId="68" xfId="0" applyNumberFormat="1" applyFont="1" applyBorder="1" applyAlignment="1" applyProtection="1" quotePrefix="1">
      <alignment horizontal="center" vertical="center" wrapText="1"/>
      <protection locked="0"/>
    </xf>
    <xf numFmtId="181" fontId="50" fillId="0" borderId="78" xfId="0" applyNumberFormat="1" applyFont="1" applyBorder="1" applyAlignment="1" applyProtection="1" quotePrefix="1">
      <alignment horizontal="center" vertical="center" wrapText="1"/>
      <protection locked="0"/>
    </xf>
    <xf numFmtId="181" fontId="50" fillId="0" borderId="69" xfId="0" applyNumberFormat="1" applyFont="1" applyBorder="1" applyAlignment="1" applyProtection="1" quotePrefix="1">
      <alignment horizontal="center" vertical="center" wrapText="1"/>
      <protection locked="0"/>
    </xf>
    <xf numFmtId="181" fontId="50" fillId="0" borderId="70" xfId="0" applyNumberFormat="1" applyFont="1" applyBorder="1" applyAlignment="1" applyProtection="1" quotePrefix="1">
      <alignment horizontal="center" vertical="center" wrapText="1"/>
      <protection locked="0"/>
    </xf>
    <xf numFmtId="0" fontId="25" fillId="0" borderId="95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25" fillId="0" borderId="31" xfId="0" applyFont="1" applyBorder="1" applyAlignment="1" quotePrefix="1">
      <alignment horizontal="center" vertical="center" wrapText="1"/>
    </xf>
    <xf numFmtId="0" fontId="25" fillId="0" borderId="69" xfId="0" applyFont="1" applyBorder="1" applyAlignment="1" quotePrefix="1">
      <alignment horizontal="center" vertical="center" wrapText="1"/>
    </xf>
    <xf numFmtId="0" fontId="34" fillId="0" borderId="97" xfId="0" applyFont="1" applyFill="1" applyBorder="1" applyAlignment="1">
      <alignment horizontal="center" vertical="center" wrapText="1"/>
    </xf>
    <xf numFmtId="0" fontId="34" fillId="0" borderId="98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 applyProtection="1">
      <alignment horizontal="center"/>
      <protection locked="0"/>
    </xf>
    <xf numFmtId="0" fontId="9" fillId="0" borderId="100" xfId="0" applyFont="1" applyFill="1" applyBorder="1" applyAlignment="1" applyProtection="1">
      <alignment horizontal="center"/>
      <protection locked="0"/>
    </xf>
    <xf numFmtId="0" fontId="30" fillId="0" borderId="35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7" fillId="0" borderId="0" xfId="21" applyFont="1" applyBorder="1" applyAlignment="1">
      <alignment horizontal="center"/>
      <protection/>
    </xf>
    <xf numFmtId="0" fontId="13" fillId="0" borderId="68" xfId="21" applyFont="1" applyFill="1" applyBorder="1" applyAlignment="1">
      <alignment horizontal="center" vertical="center" wrapText="1"/>
      <protection/>
    </xf>
    <xf numFmtId="0" fontId="13" fillId="0" borderId="78" xfId="21" applyFont="1" applyFill="1" applyBorder="1" applyAlignment="1">
      <alignment horizontal="center" vertical="center" wrapText="1"/>
      <protection/>
    </xf>
    <xf numFmtId="0" fontId="13" fillId="0" borderId="69" xfId="21" applyFont="1" applyFill="1" applyBorder="1" applyAlignment="1">
      <alignment horizontal="center" vertical="center" wrapText="1"/>
      <protection/>
    </xf>
    <xf numFmtId="0" fontId="13" fillId="0" borderId="70" xfId="21" applyFont="1" applyFill="1" applyBorder="1" applyAlignment="1">
      <alignment horizontal="center" vertical="center" wrapText="1"/>
      <protection/>
    </xf>
    <xf numFmtId="0" fontId="9" fillId="0" borderId="101" xfId="0" applyFont="1" applyFill="1" applyBorder="1" applyAlignment="1" applyProtection="1">
      <alignment horizontal="center" vertical="center" wrapText="1"/>
      <protection locked="0"/>
    </xf>
    <xf numFmtId="0" fontId="9" fillId="0" borderId="90" xfId="0" applyFont="1" applyFill="1" applyBorder="1" applyAlignment="1" applyProtection="1">
      <alignment horizontal="center" vertical="center" wrapText="1"/>
      <protection locked="0"/>
    </xf>
    <xf numFmtId="10" fontId="16" fillId="0" borderId="0" xfId="0" applyNumberFormat="1" applyFont="1" applyBorder="1" applyAlignment="1">
      <alignment horizontal="center"/>
    </xf>
    <xf numFmtId="10" fontId="16" fillId="0" borderId="3" xfId="0" applyNumberFormat="1" applyFont="1" applyBorder="1" applyAlignment="1">
      <alignment horizontal="center"/>
    </xf>
    <xf numFmtId="9" fontId="16" fillId="0" borderId="34" xfId="0" applyNumberFormat="1" applyFont="1" applyBorder="1" applyAlignment="1">
      <alignment horizontal="center"/>
    </xf>
    <xf numFmtId="9" fontId="16" fillId="0" borderId="47" xfId="0" applyNumberFormat="1" applyFont="1" applyBorder="1" applyAlignment="1">
      <alignment horizontal="center"/>
    </xf>
    <xf numFmtId="0" fontId="47" fillId="0" borderId="91" xfId="0" applyFont="1" applyBorder="1" applyAlignment="1">
      <alignment horizontal="center" vertical="center" wrapText="1"/>
    </xf>
    <xf numFmtId="0" fontId="47" fillId="0" borderId="102" xfId="0" applyFont="1" applyBorder="1" applyAlignment="1">
      <alignment horizontal="center" vertical="center" wrapText="1"/>
    </xf>
    <xf numFmtId="0" fontId="47" fillId="0" borderId="92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50" xfId="0" applyFont="1" applyBorder="1" applyAlignment="1">
      <alignment horizontal="right"/>
    </xf>
    <xf numFmtId="0" fontId="16" fillId="0" borderId="4" xfId="21" applyFont="1" applyBorder="1" applyAlignment="1">
      <alignment horizontal="right" wrapText="1"/>
      <protection/>
    </xf>
    <xf numFmtId="0" fontId="16" fillId="0" borderId="1" xfId="21" applyFont="1" applyBorder="1" applyAlignment="1">
      <alignment horizontal="right" wrapText="1"/>
      <protection/>
    </xf>
    <xf numFmtId="0" fontId="16" fillId="0" borderId="76" xfId="21" applyFont="1" applyBorder="1" applyAlignment="1">
      <alignment horizontal="right" wrapText="1"/>
      <protection/>
    </xf>
    <xf numFmtId="0" fontId="13" fillId="0" borderId="0" xfId="21" applyFont="1" applyBorder="1" applyAlignment="1">
      <alignment horizontal="left" vertical="top" wrapText="1"/>
      <protection/>
    </xf>
    <xf numFmtId="0" fontId="34" fillId="0" borderId="97" xfId="21" applyFont="1" applyBorder="1" applyAlignment="1">
      <alignment horizontal="left"/>
      <protection/>
    </xf>
    <xf numFmtId="0" fontId="34" fillId="0" borderId="103" xfId="21" applyFont="1" applyBorder="1" applyAlignment="1">
      <alignment horizontal="left"/>
      <protection/>
    </xf>
    <xf numFmtId="0" fontId="34" fillId="0" borderId="100" xfId="21" applyFont="1" applyBorder="1" applyAlignment="1">
      <alignment horizontal="left"/>
      <protection/>
    </xf>
    <xf numFmtId="0" fontId="32" fillId="0" borderId="88" xfId="20" applyFill="1" applyBorder="1" applyAlignment="1" applyProtection="1">
      <alignment horizontal="left" vertical="center" wrapText="1"/>
      <protection locked="0"/>
    </xf>
    <xf numFmtId="0" fontId="9" fillId="0" borderId="32" xfId="21" applyFont="1" applyFill="1" applyBorder="1" applyAlignment="1" applyProtection="1">
      <alignment horizontal="left" vertical="center" wrapText="1"/>
      <protection locked="0"/>
    </xf>
    <xf numFmtId="0" fontId="9" fillId="0" borderId="83" xfId="21" applyFont="1" applyFill="1" applyBorder="1" applyAlignment="1" applyProtection="1">
      <alignment horizontal="left" vertical="center" wrapText="1"/>
      <protection locked="0"/>
    </xf>
    <xf numFmtId="0" fontId="9" fillId="0" borderId="104" xfId="21" applyFont="1" applyFill="1" applyBorder="1" applyAlignment="1" applyProtection="1">
      <alignment horizontal="left" vertical="top" wrapText="1"/>
      <protection locked="0"/>
    </xf>
    <xf numFmtId="0" fontId="9" fillId="0" borderId="34" xfId="21" applyFont="1" applyFill="1" applyBorder="1" applyAlignment="1" applyProtection="1">
      <alignment horizontal="left" vertical="top" wrapText="1"/>
      <protection locked="0"/>
    </xf>
    <xf numFmtId="0" fontId="9" fillId="0" borderId="105" xfId="21" applyFont="1" applyFill="1" applyBorder="1" applyAlignment="1" applyProtection="1">
      <alignment horizontal="left" vertical="top" wrapText="1"/>
      <protection locked="0"/>
    </xf>
    <xf numFmtId="0" fontId="9" fillId="0" borderId="106" xfId="21" applyFont="1" applyFill="1" applyBorder="1" applyAlignment="1" applyProtection="1">
      <alignment horizontal="left" vertical="top" wrapText="1"/>
      <protection locked="0"/>
    </xf>
    <xf numFmtId="0" fontId="9" fillId="0" borderId="107" xfId="21" applyFont="1" applyFill="1" applyBorder="1" applyAlignment="1" applyProtection="1">
      <alignment horizontal="left" vertical="top" wrapText="1"/>
      <protection locked="0"/>
    </xf>
    <xf numFmtId="0" fontId="34" fillId="0" borderId="84" xfId="21" applyFont="1" applyFill="1" applyBorder="1" applyAlignment="1">
      <alignment horizontal="left" vertical="center" wrapText="1"/>
      <protection/>
    </xf>
    <xf numFmtId="0" fontId="34" fillId="0" borderId="85" xfId="21" applyFont="1" applyFill="1" applyBorder="1" applyAlignment="1">
      <alignment horizontal="left" vertical="center" wrapText="1"/>
      <protection/>
    </xf>
    <xf numFmtId="0" fontId="34" fillId="0" borderId="64" xfId="21" applyFont="1" applyFill="1" applyBorder="1" applyAlignment="1">
      <alignment horizontal="left" vertical="center" wrapText="1"/>
      <protection/>
    </xf>
    <xf numFmtId="0" fontId="41" fillId="0" borderId="0" xfId="21" applyFont="1" applyBorder="1" applyAlignment="1" quotePrefix="1">
      <alignment horizontal="center"/>
      <protection/>
    </xf>
    <xf numFmtId="181" fontId="1" fillId="0" borderId="0" xfId="0" applyNumberFormat="1" applyFont="1" applyFill="1" applyBorder="1" applyAlignment="1">
      <alignment horizontal="center"/>
    </xf>
    <xf numFmtId="181" fontId="1" fillId="0" borderId="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8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0" xfId="0" applyFont="1" applyBorder="1" applyAlignment="1" quotePrefix="1">
      <alignment horizontal="center" vertical="center" wrapText="1"/>
    </xf>
    <xf numFmtId="0" fontId="5" fillId="0" borderId="16" xfId="0" applyFont="1" applyBorder="1" applyAlignment="1" quotePrefix="1">
      <alignment horizontal="center" vertical="center" wrapText="1"/>
    </xf>
    <xf numFmtId="0" fontId="5" fillId="0" borderId="72" xfId="0" applyFont="1" applyBorder="1" applyAlignment="1" quotePrefix="1">
      <alignment horizontal="center" vertical="center" wrapText="1"/>
    </xf>
    <xf numFmtId="0" fontId="5" fillId="0" borderId="55" xfId="0" applyFont="1" applyBorder="1" applyAlignment="1" quotePrefix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 quotePrefix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7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41" fillId="0" borderId="1" xfId="21" applyFont="1" applyBorder="1" applyAlignment="1" quotePrefix="1">
      <alignment horizontal="center"/>
      <protection/>
    </xf>
    <xf numFmtId="0" fontId="26" fillId="0" borderId="44" xfId="0" applyFont="1" applyBorder="1" applyAlignment="1">
      <alignment vertical="center" textRotation="90"/>
    </xf>
    <xf numFmtId="0" fontId="0" fillId="0" borderId="10" xfId="0" applyBorder="1" applyAlignment="1">
      <alignment vertical="center"/>
    </xf>
    <xf numFmtId="0" fontId="5" fillId="0" borderId="108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08" xfId="0" applyFont="1" applyBorder="1" applyAlignment="1" quotePrefix="1">
      <alignment horizontal="center" vertical="center" wrapText="1"/>
    </xf>
    <xf numFmtId="0" fontId="5" fillId="0" borderId="92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top"/>
    </xf>
    <xf numFmtId="0" fontId="7" fillId="0" borderId="102" xfId="0" applyFont="1" applyBorder="1" applyAlignment="1">
      <alignment horizontal="center"/>
    </xf>
    <xf numFmtId="0" fontId="7" fillId="0" borderId="102" xfId="0" applyFont="1" applyBorder="1" applyAlignment="1" quotePrefix="1">
      <alignment horizontal="center"/>
    </xf>
    <xf numFmtId="0" fontId="7" fillId="0" borderId="60" xfId="0" applyFont="1" applyBorder="1" applyAlignment="1" quotePrefix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textRotation="90"/>
    </xf>
    <xf numFmtId="0" fontId="5" fillId="0" borderId="110" xfId="0" applyFont="1" applyBorder="1" applyAlignment="1">
      <alignment horizontal="center" vertical="center" textRotation="90"/>
    </xf>
    <xf numFmtId="0" fontId="7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23" fillId="0" borderId="0" xfId="0" applyFont="1" applyAlignment="1" quotePrefix="1">
      <alignment horizontal="left" wrapText="1"/>
    </xf>
    <xf numFmtId="181" fontId="1" fillId="0" borderId="0" xfId="0" applyNumberFormat="1" applyFont="1" applyFill="1" applyBorder="1" applyAlignment="1">
      <alignment horizontal="right" vertical="top"/>
    </xf>
    <xf numFmtId="0" fontId="5" fillId="0" borderId="108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6" fillId="0" borderId="0" xfId="0" applyFont="1" applyAlignment="1" quotePrefix="1">
      <alignment horizontal="center" vertical="top"/>
    </xf>
    <xf numFmtId="0" fontId="5" fillId="0" borderId="10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111" xfId="0" applyFill="1" applyBorder="1" applyAlignment="1" applyProtection="1">
      <alignment horizontal="center" vertical="center" wrapText="1"/>
      <protection locked="0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0" fillId="0" borderId="110" xfId="0" applyFill="1" applyBorder="1" applyAlignment="1" applyProtection="1">
      <alignment horizontal="center" vertical="center" wrapText="1"/>
      <protection locked="0"/>
    </xf>
    <xf numFmtId="181" fontId="0" fillId="0" borderId="112" xfId="0" applyNumberFormat="1" applyFont="1" applyFill="1" applyBorder="1" applyAlignment="1" applyProtection="1">
      <alignment horizontal="center" vertical="top" wrapText="1"/>
      <protection locked="0"/>
    </xf>
    <xf numFmtId="181" fontId="0" fillId="0" borderId="9" xfId="0" applyNumberFormat="1" applyFont="1" applyFill="1" applyBorder="1" applyAlignment="1" applyProtection="1">
      <alignment horizontal="center" vertical="top" wrapText="1"/>
      <protection locked="0"/>
    </xf>
    <xf numFmtId="181" fontId="0" fillId="0" borderId="66" xfId="0" applyNumberFormat="1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 vertical="top" wrapText="1"/>
      <protection locked="0"/>
    </xf>
    <xf numFmtId="0" fontId="0" fillId="0" borderId="33" xfId="0" applyFill="1" applyBorder="1" applyAlignment="1" applyProtection="1">
      <alignment horizontal="center" vertical="top" wrapText="1"/>
      <protection locked="0"/>
    </xf>
    <xf numFmtId="0" fontId="0" fillId="0" borderId="36" xfId="0" applyFill="1" applyBorder="1" applyAlignment="1" applyProtection="1">
      <alignment horizontal="center" vertical="top" wrapText="1"/>
      <protection locked="0"/>
    </xf>
    <xf numFmtId="0" fontId="0" fillId="0" borderId="111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110" xfId="0" applyFont="1" applyBorder="1" applyAlignment="1" applyProtection="1">
      <alignment horizontal="center" vertical="center" wrapText="1"/>
      <protection locked="0"/>
    </xf>
    <xf numFmtId="0" fontId="5" fillId="0" borderId="112" xfId="0" applyFont="1" applyBorder="1" applyAlignment="1" applyProtection="1" quotePrefix="1">
      <alignment horizontal="center" wrapText="1"/>
      <protection locked="0"/>
    </xf>
    <xf numFmtId="0" fontId="5" fillId="0" borderId="9" xfId="0" applyFont="1" applyBorder="1" applyAlignment="1" applyProtection="1" quotePrefix="1">
      <alignment horizontal="center" wrapText="1"/>
      <protection locked="0"/>
    </xf>
    <xf numFmtId="0" fontId="5" fillId="0" borderId="66" xfId="0" applyFont="1" applyBorder="1" applyAlignment="1" applyProtection="1" quotePrefix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33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181" fontId="0" fillId="0" borderId="3" xfId="0" applyNumberFormat="1" applyBorder="1" applyAlignment="1">
      <alignment/>
    </xf>
    <xf numFmtId="0" fontId="5" fillId="0" borderId="92" xfId="0" applyFont="1" applyBorder="1" applyAlignment="1">
      <alignment horizontal="center"/>
    </xf>
    <xf numFmtId="0" fontId="45" fillId="0" borderId="0" xfId="0" applyFont="1" applyAlignment="1">
      <alignment horizontal="left" wrapText="1"/>
    </xf>
    <xf numFmtId="0" fontId="5" fillId="0" borderId="108" xfId="0" applyFont="1" applyBorder="1" applyAlignment="1">
      <alignment horizontal="center" vertical="center" wrapText="1"/>
    </xf>
    <xf numFmtId="0" fontId="0" fillId="0" borderId="92" xfId="0" applyBorder="1" applyAlignment="1">
      <alignment wrapText="1"/>
    </xf>
    <xf numFmtId="0" fontId="45" fillId="0" borderId="0" xfId="0" applyFont="1" applyAlignment="1">
      <alignment horizontal="left" vertical="top" wrapText="1"/>
    </xf>
    <xf numFmtId="0" fontId="5" fillId="0" borderId="72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0" fillId="3" borderId="112" xfId="0" applyFill="1" applyBorder="1" applyAlignment="1">
      <alignment horizontal="center"/>
    </xf>
    <xf numFmtId="0" fontId="0" fillId="3" borderId="66" xfId="0" applyFill="1" applyBorder="1" applyAlignment="1">
      <alignment horizontal="center"/>
    </xf>
    <xf numFmtId="0" fontId="5" fillId="0" borderId="10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36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3" fillId="0" borderId="8" xfId="0" applyFont="1" applyBorder="1" applyAlignment="1">
      <alignment horizontal="center" wrapText="1"/>
    </xf>
    <xf numFmtId="0" fontId="0" fillId="3" borderId="46" xfId="0" applyFill="1" applyBorder="1" applyAlignment="1">
      <alignment horizontal="center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34" xfId="0" applyFont="1" applyFill="1" applyBorder="1" applyAlignment="1" applyProtection="1">
      <alignment horizontal="center"/>
      <protection locked="0"/>
    </xf>
    <xf numFmtId="181" fontId="1" fillId="0" borderId="0" xfId="0" applyNumberFormat="1" applyFont="1" applyFill="1" applyBorder="1" applyAlignment="1" applyProtection="1">
      <alignment horizontal="center"/>
      <protection/>
    </xf>
    <xf numFmtId="181" fontId="1" fillId="0" borderId="3" xfId="0" applyNumberFormat="1" applyFont="1" applyFill="1" applyBorder="1" applyAlignment="1" applyProtection="1">
      <alignment horizontal="center"/>
      <protection/>
    </xf>
    <xf numFmtId="0" fontId="41" fillId="0" borderId="1" xfId="0" applyFont="1" applyBorder="1" applyAlignment="1" applyProtection="1">
      <alignment horizontal="center"/>
      <protection/>
    </xf>
    <xf numFmtId="0" fontId="0" fillId="4" borderId="34" xfId="0" applyFill="1" applyBorder="1" applyAlignment="1" applyProtection="1">
      <alignment horizontal="center"/>
      <protection locked="0"/>
    </xf>
    <xf numFmtId="0" fontId="0" fillId="4" borderId="34" xfId="0" applyFont="1" applyFill="1" applyBorder="1" applyAlignment="1" applyProtection="1">
      <alignment horizont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 patternType="solid">
          <bgColor rgb="FFE3E3E3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22</xdr:row>
      <xdr:rowOff>85725</xdr:rowOff>
    </xdr:from>
    <xdr:to>
      <xdr:col>15</xdr:col>
      <xdr:colOff>514350</xdr:colOff>
      <xdr:row>22</xdr:row>
      <xdr:rowOff>85725</xdr:rowOff>
    </xdr:to>
    <xdr:sp>
      <xdr:nvSpPr>
        <xdr:cNvPr id="1" name="AutoShape 55"/>
        <xdr:cNvSpPr>
          <a:spLocks/>
        </xdr:cNvSpPr>
      </xdr:nvSpPr>
      <xdr:spPr>
        <a:xfrm>
          <a:off x="7667625" y="5419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19050</xdr:rowOff>
    </xdr:from>
    <xdr:to>
      <xdr:col>9</xdr:col>
      <xdr:colOff>152400</xdr:colOff>
      <xdr:row>16</xdr:row>
      <xdr:rowOff>200025</xdr:rowOff>
    </xdr:to>
    <xdr:sp>
      <xdr:nvSpPr>
        <xdr:cNvPr id="2" name="Line 72"/>
        <xdr:cNvSpPr>
          <a:spLocks/>
        </xdr:cNvSpPr>
      </xdr:nvSpPr>
      <xdr:spPr>
        <a:xfrm>
          <a:off x="5524500" y="38862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40"/>
  <sheetViews>
    <sheetView showGridLines="0" showZeros="0" tabSelected="1" workbookViewId="0" topLeftCell="A1">
      <selection activeCell="H2" sqref="H2"/>
    </sheetView>
  </sheetViews>
  <sheetFormatPr defaultColWidth="9.140625" defaultRowHeight="12.75"/>
  <cols>
    <col min="1" max="1" width="3.28125" style="2" customWidth="1"/>
    <col min="2" max="2" width="11.421875" style="2" customWidth="1"/>
    <col min="3" max="3" width="5.140625" style="2" customWidth="1"/>
    <col min="4" max="4" width="19.140625" style="2" customWidth="1"/>
    <col min="5" max="5" width="7.421875" style="2" customWidth="1"/>
    <col min="6" max="6" width="10.421875" style="2" customWidth="1"/>
    <col min="7" max="7" width="10.57421875" style="2" customWidth="1"/>
    <col min="8" max="8" width="11.28125" style="2" customWidth="1"/>
    <col min="9" max="9" width="1.8515625" style="2" customWidth="1"/>
    <col min="10" max="10" width="5.140625" style="2" customWidth="1"/>
    <col min="11" max="11" width="6.140625" style="2" customWidth="1"/>
    <col min="12" max="12" width="5.140625" style="2" customWidth="1"/>
    <col min="13" max="13" width="10.28125" style="2" customWidth="1"/>
    <col min="14" max="14" width="4.28125" style="2" customWidth="1"/>
    <col min="15" max="15" width="3.140625" style="2" hidden="1" customWidth="1"/>
    <col min="16" max="16" width="10.8515625" style="2" customWidth="1"/>
    <col min="17" max="17" width="7.28125" style="2" customWidth="1"/>
    <col min="18" max="18" width="11.7109375" style="2" customWidth="1"/>
    <col min="19" max="19" width="2.421875" style="2" customWidth="1"/>
    <col min="20" max="16384" width="9.140625" style="2" customWidth="1"/>
  </cols>
  <sheetData>
    <row r="1" spans="1:18" ht="15" customHeight="1">
      <c r="A1" s="1"/>
      <c r="B1" s="1"/>
      <c r="D1" s="221"/>
      <c r="E1" s="222"/>
      <c r="F1" s="222"/>
      <c r="G1" s="222"/>
      <c r="H1" s="222"/>
      <c r="I1" s="222"/>
      <c r="J1" s="222"/>
      <c r="K1" s="222"/>
      <c r="L1" s="245"/>
      <c r="M1" s="245"/>
      <c r="O1" s="224"/>
      <c r="P1" s="472" t="s">
        <v>157</v>
      </c>
      <c r="Q1" s="472"/>
      <c r="R1" s="472"/>
    </row>
    <row r="2" spans="1:18" ht="15.75" customHeight="1">
      <c r="A2" s="1"/>
      <c r="B2"/>
      <c r="D2" s="223"/>
      <c r="E2" s="222"/>
      <c r="F2" s="222"/>
      <c r="G2" s="222"/>
      <c r="H2" s="222"/>
      <c r="I2" s="222"/>
      <c r="J2" s="222"/>
      <c r="K2" s="222"/>
      <c r="L2" s="245"/>
      <c r="M2" s="245"/>
      <c r="N2" s="224"/>
      <c r="O2" s="224"/>
      <c r="P2" s="472"/>
      <c r="Q2" s="472"/>
      <c r="R2" s="472"/>
    </row>
    <row r="3" spans="1:18" ht="34.5" customHeight="1">
      <c r="A3" s="1"/>
      <c r="B3"/>
      <c r="D3" s="377" t="s">
        <v>45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22.5" customHeight="1">
      <c r="A4" s="1"/>
      <c r="B4"/>
      <c r="D4" s="456" t="s">
        <v>149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14"/>
      <c r="R4" s="114"/>
    </row>
    <row r="5" spans="1:19" ht="6.75" customHeight="1" thickBot="1">
      <c r="A5" s="18"/>
      <c r="B5" s="24"/>
      <c r="C5" s="73"/>
      <c r="D5" s="18"/>
      <c r="E5" s="18"/>
      <c r="F5" s="18"/>
      <c r="G5" s="18"/>
      <c r="H5" s="72"/>
      <c r="I5" s="72"/>
      <c r="J5" s="136"/>
      <c r="K5" s="137" t="s">
        <v>38</v>
      </c>
      <c r="L5" s="137"/>
      <c r="M5" s="1"/>
      <c r="N5" s="138"/>
      <c r="O5" s="1"/>
      <c r="Q5" s="494"/>
      <c r="R5" s="494"/>
      <c r="S5" s="18"/>
    </row>
    <row r="6" spans="1:19" ht="29.25" customHeight="1" thickTop="1">
      <c r="A6" s="8"/>
      <c r="B6" s="499" t="s">
        <v>150</v>
      </c>
      <c r="C6" s="499"/>
      <c r="D6" s="499"/>
      <c r="E6" s="499"/>
      <c r="F6" s="499"/>
      <c r="G6" s="499"/>
      <c r="H6" s="499"/>
      <c r="I6" s="375"/>
      <c r="J6" s="492" t="s">
        <v>32</v>
      </c>
      <c r="K6" s="493"/>
      <c r="L6" s="493"/>
      <c r="M6" s="493"/>
      <c r="N6" s="493"/>
      <c r="O6" s="44"/>
      <c r="P6" s="44"/>
      <c r="Q6" s="139"/>
      <c r="R6" s="139"/>
      <c r="S6" s="95"/>
    </row>
    <row r="7" spans="1:19" ht="18" customHeight="1">
      <c r="A7" s="8"/>
      <c r="B7" s="500"/>
      <c r="C7" s="500"/>
      <c r="D7" s="500"/>
      <c r="E7" s="500"/>
      <c r="F7" s="500"/>
      <c r="G7" s="500"/>
      <c r="H7" s="500"/>
      <c r="I7" s="376"/>
      <c r="K7" s="124"/>
      <c r="L7" s="124"/>
      <c r="M7" s="124"/>
      <c r="N7" s="124"/>
      <c r="O7" s="124"/>
      <c r="P7" s="124"/>
      <c r="Q7" s="124"/>
      <c r="R7" s="232"/>
      <c r="S7" s="95"/>
    </row>
    <row r="8" spans="1:19" ht="18" customHeight="1" thickBot="1">
      <c r="A8" s="8"/>
      <c r="B8" s="510" t="s">
        <v>139</v>
      </c>
      <c r="C8" s="510"/>
      <c r="D8" s="510"/>
      <c r="E8" s="510"/>
      <c r="F8" s="510"/>
      <c r="G8" s="510"/>
      <c r="H8" s="510"/>
      <c r="I8" s="376"/>
      <c r="K8" s="124"/>
      <c r="L8" s="124"/>
      <c r="M8" s="124"/>
      <c r="N8" s="124"/>
      <c r="O8" s="124"/>
      <c r="P8" s="124"/>
      <c r="Q8" s="124"/>
      <c r="R8" s="232"/>
      <c r="S8" s="95"/>
    </row>
    <row r="9" spans="1:19" ht="16.5" customHeight="1" thickTop="1">
      <c r="A9" s="8"/>
      <c r="B9" s="504" t="s">
        <v>72</v>
      </c>
      <c r="C9" s="505"/>
      <c r="D9" s="505"/>
      <c r="E9" s="505"/>
      <c r="F9" s="505"/>
      <c r="G9" s="506"/>
      <c r="H9" s="371" t="s">
        <v>111</v>
      </c>
      <c r="I9" s="147"/>
      <c r="J9" s="562" t="s">
        <v>50</v>
      </c>
      <c r="K9" s="562"/>
      <c r="L9" s="562"/>
      <c r="M9" s="562"/>
      <c r="N9" s="562"/>
      <c r="O9" s="562"/>
      <c r="P9" s="562"/>
      <c r="Q9" s="495"/>
      <c r="R9" s="232"/>
      <c r="S9" s="95"/>
    </row>
    <row r="10" spans="1:19" ht="20.25" customHeight="1" thickBot="1">
      <c r="A10" s="8"/>
      <c r="B10" s="507"/>
      <c r="C10" s="508"/>
      <c r="D10" s="508"/>
      <c r="E10" s="508"/>
      <c r="F10" s="508"/>
      <c r="G10" s="509"/>
      <c r="H10" s="370"/>
      <c r="I10" s="147"/>
      <c r="J10" s="562"/>
      <c r="K10" s="562"/>
      <c r="L10" s="562"/>
      <c r="M10" s="562"/>
      <c r="N10" s="562"/>
      <c r="O10" s="562"/>
      <c r="P10" s="562"/>
      <c r="Q10" s="496"/>
      <c r="R10" s="1"/>
      <c r="S10" s="95"/>
    </row>
    <row r="11" spans="1:19" ht="17.25" customHeight="1">
      <c r="A11" s="8"/>
      <c r="B11" s="501" t="s">
        <v>73</v>
      </c>
      <c r="C11" s="502"/>
      <c r="D11" s="502"/>
      <c r="E11" s="502"/>
      <c r="F11" s="502"/>
      <c r="G11" s="502"/>
      <c r="H11" s="503"/>
      <c r="I11" s="155"/>
      <c r="J11" s="562"/>
      <c r="K11" s="562"/>
      <c r="L11" s="562"/>
      <c r="M11" s="562"/>
      <c r="N11" s="562"/>
      <c r="O11" s="562"/>
      <c r="P11" s="562"/>
      <c r="Q11" s="124"/>
      <c r="R11" s="69"/>
      <c r="S11" s="95"/>
    </row>
    <row r="12" spans="1:19" ht="18" customHeight="1" thickBot="1">
      <c r="A12" s="8"/>
      <c r="B12" s="372" t="s">
        <v>76</v>
      </c>
      <c r="C12" s="569"/>
      <c r="D12" s="570"/>
      <c r="E12" s="570"/>
      <c r="F12" s="570"/>
      <c r="G12" s="570"/>
      <c r="H12" s="571"/>
      <c r="I12" s="155"/>
      <c r="J12" s="562"/>
      <c r="K12" s="562"/>
      <c r="L12" s="562"/>
      <c r="M12" s="562"/>
      <c r="N12" s="562"/>
      <c r="O12" s="562"/>
      <c r="P12" s="562"/>
      <c r="Q12" s="157"/>
      <c r="R12" s="69"/>
      <c r="S12" s="95"/>
    </row>
    <row r="13" spans="1:19" ht="18" customHeight="1" thickBot="1" thickTop="1">
      <c r="A13" s="8"/>
      <c r="B13" s="242" t="s">
        <v>68</v>
      </c>
      <c r="C13" s="572"/>
      <c r="D13" s="573"/>
      <c r="E13" s="150" t="s">
        <v>69</v>
      </c>
      <c r="F13" s="277"/>
      <c r="G13" s="150" t="s">
        <v>70</v>
      </c>
      <c r="H13" s="278"/>
      <c r="I13" s="148"/>
      <c r="J13" s="491" t="s">
        <v>59</v>
      </c>
      <c r="K13" s="491"/>
      <c r="L13" s="491"/>
      <c r="M13" s="491"/>
      <c r="N13" s="491"/>
      <c r="O13" s="491"/>
      <c r="P13" s="491"/>
      <c r="Q13" s="489"/>
      <c r="R13" s="69"/>
      <c r="S13" s="95"/>
    </row>
    <row r="14" spans="1:19" ht="18.75" customHeight="1" thickBot="1">
      <c r="A14" s="8"/>
      <c r="B14" s="574" t="s">
        <v>74</v>
      </c>
      <c r="C14" s="575"/>
      <c r="D14" s="575"/>
      <c r="E14" s="575"/>
      <c r="F14" s="575"/>
      <c r="G14" s="575"/>
      <c r="H14" s="576"/>
      <c r="I14" s="135"/>
      <c r="J14" s="491"/>
      <c r="K14" s="491"/>
      <c r="L14" s="491"/>
      <c r="M14" s="491"/>
      <c r="N14" s="491"/>
      <c r="O14" s="491"/>
      <c r="P14" s="491"/>
      <c r="Q14" s="490"/>
      <c r="R14" s="1"/>
      <c r="S14" s="95"/>
    </row>
    <row r="15" spans="1:19" ht="18" customHeight="1" thickBot="1" thickTop="1">
      <c r="A15" s="8"/>
      <c r="B15" s="566"/>
      <c r="C15" s="567"/>
      <c r="D15" s="567"/>
      <c r="E15" s="567"/>
      <c r="F15" s="567"/>
      <c r="G15" s="567"/>
      <c r="H15" s="568"/>
      <c r="I15" s="135"/>
      <c r="O15" s="1"/>
      <c r="R15" s="1"/>
      <c r="S15" s="95"/>
    </row>
    <row r="16" spans="1:19" ht="18" customHeight="1" thickTop="1">
      <c r="A16" s="8"/>
      <c r="B16" s="563" t="s">
        <v>113</v>
      </c>
      <c r="C16" s="564"/>
      <c r="D16" s="564"/>
      <c r="E16" s="564"/>
      <c r="F16" s="564"/>
      <c r="G16" s="564"/>
      <c r="H16" s="565"/>
      <c r="I16" s="135"/>
      <c r="J16" s="488" t="s">
        <v>65</v>
      </c>
      <c r="K16" s="488"/>
      <c r="L16" s="488"/>
      <c r="M16" s="488"/>
      <c r="N16" s="488"/>
      <c r="O16" s="488"/>
      <c r="P16" s="488"/>
      <c r="R16" s="1"/>
      <c r="S16" s="95"/>
    </row>
    <row r="17" spans="1:19" ht="18" customHeight="1" thickBot="1">
      <c r="A17" s="8"/>
      <c r="B17" s="511"/>
      <c r="C17" s="512"/>
      <c r="D17" s="512"/>
      <c r="E17" s="512"/>
      <c r="F17" s="512"/>
      <c r="G17" s="512"/>
      <c r="H17" s="513"/>
      <c r="I17" s="135"/>
      <c r="J17" s="412" t="str">
        <f>IF(C26="x","","        tick appropriate box.")</f>
        <v>        tick appropriate box.</v>
      </c>
      <c r="K17" s="140"/>
      <c r="L17" s="140"/>
      <c r="M17" s="140"/>
      <c r="N17" s="410"/>
      <c r="O17" s="1"/>
      <c r="P17" s="1"/>
      <c r="R17" s="1"/>
      <c r="S17" s="95"/>
    </row>
    <row r="18" spans="1:19" ht="21.75" customHeight="1" thickBot="1" thickTop="1">
      <c r="A18" s="8"/>
      <c r="B18" s="534" t="s">
        <v>66</v>
      </c>
      <c r="C18" s="535"/>
      <c r="D18" s="536"/>
      <c r="E18" s="537"/>
      <c r="F18" s="149"/>
      <c r="G18" s="149"/>
      <c r="H18" s="143"/>
      <c r="I18" s="91"/>
      <c r="J18" s="454"/>
      <c r="K18" s="530" t="str">
        <f>IF(C26="x"," ","Last Annual Meeting")</f>
        <v>Last Annual Meeting</v>
      </c>
      <c r="L18" s="531"/>
      <c r="M18" s="531"/>
      <c r="N18" s="411"/>
      <c r="O18" s="407"/>
      <c r="P18" s="526"/>
      <c r="Q18" s="527"/>
      <c r="R18" s="1"/>
      <c r="S18" s="95"/>
    </row>
    <row r="19" spans="1:19" ht="21.75" customHeight="1" thickBot="1">
      <c r="A19" s="8"/>
      <c r="B19" s="524" t="s">
        <v>67</v>
      </c>
      <c r="C19" s="525"/>
      <c r="D19" s="497"/>
      <c r="E19" s="498"/>
      <c r="F19" s="140"/>
      <c r="G19" s="149"/>
      <c r="H19" s="143"/>
      <c r="I19" s="91"/>
      <c r="J19" s="454"/>
      <c r="K19" s="532" t="str">
        <f>IF(C26="x","Date of this Return:","Date of Resolution in Writing in Lieu of Annual Meeting:")</f>
        <v>Date of Resolution in Writing in Lieu of Annual Meeting:</v>
      </c>
      <c r="L19" s="533"/>
      <c r="M19" s="533"/>
      <c r="N19" s="409"/>
      <c r="O19" s="408"/>
      <c r="P19" s="528"/>
      <c r="Q19" s="529"/>
      <c r="R19" s="1"/>
      <c r="S19" s="95"/>
    </row>
    <row r="20" spans="1:19" ht="18" customHeight="1" thickTop="1">
      <c r="A20" s="8"/>
      <c r="B20" s="522" t="s">
        <v>71</v>
      </c>
      <c r="C20" s="522"/>
      <c r="D20" s="522"/>
      <c r="E20" s="522"/>
      <c r="F20" s="140"/>
      <c r="G20" s="149"/>
      <c r="H20" s="143"/>
      <c r="I20" s="91"/>
      <c r="J20" s="482" t="s">
        <v>33</v>
      </c>
      <c r="K20" s="483"/>
      <c r="L20" s="484"/>
      <c r="M20" s="470">
        <v>31</v>
      </c>
      <c r="N20" s="478" t="str">
        <f>IF(Q22="x","October","December")</f>
        <v>December</v>
      </c>
      <c r="O20" s="478"/>
      <c r="P20" s="479"/>
      <c r="Q20" s="514">
        <v>2004</v>
      </c>
      <c r="R20" s="1"/>
      <c r="S20" s="95"/>
    </row>
    <row r="21" spans="1:19" ht="18" customHeight="1" thickBot="1">
      <c r="A21" s="8"/>
      <c r="B21" s="523"/>
      <c r="C21" s="523"/>
      <c r="D21" s="523"/>
      <c r="E21" s="523"/>
      <c r="F21" s="133"/>
      <c r="G21" s="149"/>
      <c r="H21" s="143"/>
      <c r="I21" s="91"/>
      <c r="J21" s="485"/>
      <c r="K21" s="486"/>
      <c r="L21" s="487"/>
      <c r="M21" s="469"/>
      <c r="N21" s="480"/>
      <c r="O21" s="480"/>
      <c r="P21" s="481"/>
      <c r="Q21" s="515"/>
      <c r="R21" s="1"/>
      <c r="S21" s="95"/>
    </row>
    <row r="22" spans="1:19" ht="18" customHeight="1" thickBot="1">
      <c r="A22" s="8"/>
      <c r="B22" s="134"/>
      <c r="C22" s="368"/>
      <c r="D22" s="55" t="s">
        <v>127</v>
      </c>
      <c r="E22" s="156"/>
      <c r="F22" s="133"/>
      <c r="G22" s="149"/>
      <c r="H22" s="143"/>
      <c r="I22" s="91"/>
      <c r="J22" s="153"/>
      <c r="K22" s="541" t="s">
        <v>51</v>
      </c>
      <c r="L22" s="541"/>
      <c r="M22" s="541"/>
      <c r="N22" s="541"/>
      <c r="O22" s="541"/>
      <c r="P22" s="542"/>
      <c r="Q22" s="545"/>
      <c r="R22" s="1"/>
      <c r="S22" s="95"/>
    </row>
    <row r="23" spans="1:19" ht="18" customHeight="1" thickBot="1">
      <c r="A23" s="8"/>
      <c r="B23" s="134"/>
      <c r="C23" s="369"/>
      <c r="D23" s="55" t="s">
        <v>0</v>
      </c>
      <c r="E23" s="156"/>
      <c r="F23" s="133"/>
      <c r="G23" s="149"/>
      <c r="H23" s="143"/>
      <c r="I23" s="91"/>
      <c r="J23" s="154"/>
      <c r="K23" s="543"/>
      <c r="L23" s="543"/>
      <c r="M23" s="543"/>
      <c r="N23" s="543"/>
      <c r="O23" s="543"/>
      <c r="P23" s="544"/>
      <c r="Q23" s="546"/>
      <c r="R23" s="1"/>
      <c r="S23" s="95"/>
    </row>
    <row r="24" spans="1:19" ht="18" customHeight="1" thickBot="1">
      <c r="A24" s="8"/>
      <c r="B24" s="134"/>
      <c r="C24" s="369"/>
      <c r="D24" s="55" t="s">
        <v>1</v>
      </c>
      <c r="E24" s="134"/>
      <c r="F24" s="151"/>
      <c r="G24" s="149"/>
      <c r="H24" s="143"/>
      <c r="I24" s="91"/>
      <c r="K24" s="152"/>
      <c r="L24" s="55"/>
      <c r="M24" s="1"/>
      <c r="N24" s="151"/>
      <c r="O24" s="1"/>
      <c r="R24" s="1"/>
      <c r="S24" s="95"/>
    </row>
    <row r="25" spans="1:19" ht="18" customHeight="1" thickBot="1">
      <c r="A25" s="8"/>
      <c r="B25" s="1"/>
      <c r="C25" s="369"/>
      <c r="D25" s="55" t="s">
        <v>2</v>
      </c>
      <c r="E25" s="1"/>
      <c r="J25" s="243" t="s">
        <v>128</v>
      </c>
      <c r="L25" s="1"/>
      <c r="M25" s="144"/>
      <c r="N25" s="145"/>
      <c r="O25" s="1"/>
      <c r="P25"/>
      <c r="Q25" s="69"/>
      <c r="R25" s="69"/>
      <c r="S25" s="95"/>
    </row>
    <row r="26" spans="1:19" ht="18" customHeight="1">
      <c r="A26" s="8"/>
      <c r="B26" s="1"/>
      <c r="C26" s="142"/>
      <c r="D26" s="141">
        <f>IF(C25="x","&lt;== Enter x if a Fraternal Benefit Society","")</f>
      </c>
      <c r="E26" s="1"/>
      <c r="F26" s="1"/>
      <c r="G26" s="1"/>
      <c r="H26" s="1"/>
      <c r="I26" s="1"/>
      <c r="J26" s="1"/>
      <c r="K26" s="1"/>
      <c r="L26" s="1"/>
      <c r="M26" s="144"/>
      <c r="N26" s="145"/>
      <c r="O26" s="1"/>
      <c r="P26" s="4"/>
      <c r="Q26" s="69"/>
      <c r="R26" s="69"/>
      <c r="S26" s="95"/>
    </row>
    <row r="27" spans="1:19" ht="7.5" customHeight="1" thickBot="1">
      <c r="A27" s="12"/>
      <c r="B27" s="18"/>
      <c r="C27" s="18"/>
      <c r="D27" s="405"/>
      <c r="E27" s="18"/>
      <c r="F27" s="18"/>
      <c r="G27" s="18"/>
      <c r="H27" s="18"/>
      <c r="I27" s="18"/>
      <c r="J27" s="18"/>
      <c r="K27" s="18"/>
      <c r="L27" s="18"/>
      <c r="M27" s="357"/>
      <c r="N27" s="358"/>
      <c r="O27" s="18"/>
      <c r="P27" s="7"/>
      <c r="Q27" s="359"/>
      <c r="R27" s="359"/>
      <c r="S27" s="159"/>
    </row>
    <row r="28" spans="1:19" ht="8.25" customHeight="1" thickBot="1" thickTop="1">
      <c r="A28" s="8"/>
      <c r="B28" s="237"/>
      <c r="C28" s="1"/>
      <c r="D28" s="1"/>
      <c r="E28" s="1"/>
      <c r="L28" s="1"/>
      <c r="M28" s="145"/>
      <c r="N28" s="145"/>
      <c r="O28" s="1"/>
      <c r="Q28" s="70"/>
      <c r="R28" s="233"/>
      <c r="S28" s="95"/>
    </row>
    <row r="29" spans="1:20" ht="66.75" customHeight="1" thickBot="1" thickTop="1">
      <c r="A29" s="8"/>
      <c r="B29" s="360" t="s">
        <v>112</v>
      </c>
      <c r="C29" s="516" t="s">
        <v>98</v>
      </c>
      <c r="D29" s="517"/>
      <c r="E29" s="520" t="s">
        <v>99</v>
      </c>
      <c r="F29" s="521"/>
      <c r="G29" s="518" t="s">
        <v>42</v>
      </c>
      <c r="H29" s="519"/>
      <c r="I29" s="246"/>
      <c r="J29" s="246"/>
      <c r="K29" s="246"/>
      <c r="L29" s="246"/>
      <c r="M29" s="246"/>
      <c r="N29" s="246"/>
      <c r="O29" s="246"/>
      <c r="P29" s="551" t="s">
        <v>100</v>
      </c>
      <c r="Q29" s="552"/>
      <c r="R29" s="553"/>
      <c r="S29" s="229"/>
      <c r="T29" s="228"/>
    </row>
    <row r="30" spans="1:20" ht="15.75" customHeight="1" thickTop="1">
      <c r="A30" s="8"/>
      <c r="B30" s="237"/>
      <c r="C30" s="247" t="s">
        <v>35</v>
      </c>
      <c r="D30" s="226">
        <f>IF(C26&lt;&gt;"x",COUNTIF('Page 8'!E13:E32,"x"),"Not Applicable")</f>
        <v>0</v>
      </c>
      <c r="E30" s="247" t="s">
        <v>35</v>
      </c>
      <c r="F30" s="248">
        <f>COUNTIF('Page 8'!F13:F32,"3(a)")</f>
        <v>0</v>
      </c>
      <c r="G30" s="247" t="s">
        <v>35</v>
      </c>
      <c r="H30" s="226">
        <f>COUNTIF('Page 2'!J19:J39,"x")</f>
        <v>0</v>
      </c>
      <c r="I30" s="246"/>
      <c r="J30" s="556" t="s">
        <v>117</v>
      </c>
      <c r="K30" s="557"/>
      <c r="L30" s="558"/>
      <c r="M30" s="373">
        <f>COUNTA('Page 2'!B19:B39)</f>
        <v>0</v>
      </c>
      <c r="N30" s="246"/>
      <c r="O30" s="246"/>
      <c r="P30" s="247" t="s">
        <v>35</v>
      </c>
      <c r="Q30" s="554" t="str">
        <f>IF(C26="x",COUNTIF('Page 2'!F19:F39,"=Canada"),"Not Applicable")</f>
        <v>Not Applicable</v>
      </c>
      <c r="R30" s="555"/>
      <c r="S30" s="75"/>
      <c r="T30" s="29"/>
    </row>
    <row r="31" spans="1:20" ht="15.75" customHeight="1" thickBot="1">
      <c r="A31" s="8"/>
      <c r="B31" s="237"/>
      <c r="C31" s="249" t="s">
        <v>36</v>
      </c>
      <c r="D31" s="250" t="e">
        <f>+D30/M30</f>
        <v>#DIV/0!</v>
      </c>
      <c r="E31" s="249" t="s">
        <v>36</v>
      </c>
      <c r="F31" s="251" t="e">
        <f>+F30/M30</f>
        <v>#DIV/0!</v>
      </c>
      <c r="G31" s="249" t="s">
        <v>36</v>
      </c>
      <c r="H31" s="252" t="e">
        <f>H30/M30</f>
        <v>#DIV/0!</v>
      </c>
      <c r="I31" s="246"/>
      <c r="J31" s="559" t="s">
        <v>34</v>
      </c>
      <c r="K31" s="560"/>
      <c r="L31" s="561"/>
      <c r="M31" s="374">
        <v>7</v>
      </c>
      <c r="N31" s="246"/>
      <c r="O31" s="246"/>
      <c r="P31" s="249" t="s">
        <v>36</v>
      </c>
      <c r="Q31" s="547" t="e">
        <f>+Q30/M30</f>
        <v>#VALUE!</v>
      </c>
      <c r="R31" s="548"/>
      <c r="S31" s="217"/>
      <c r="T31" s="230"/>
    </row>
    <row r="32" spans="1:20" ht="15.75" customHeight="1" thickTop="1">
      <c r="A32" s="8"/>
      <c r="B32" s="238"/>
      <c r="C32" s="253" t="s">
        <v>34</v>
      </c>
      <c r="D32" s="254">
        <f>IF(Q13="",66.67%,50%)</f>
        <v>0.6667000000000001</v>
      </c>
      <c r="E32" s="255" t="s">
        <v>37</v>
      </c>
      <c r="F32" s="256">
        <f>+IF(Q9="",66.67%,100%)</f>
        <v>0.6667000000000001</v>
      </c>
      <c r="G32" s="257" t="s">
        <v>37</v>
      </c>
      <c r="H32" s="258">
        <f>M30*0.15</f>
        <v>0</v>
      </c>
      <c r="I32" s="246"/>
      <c r="J32" s="259"/>
      <c r="K32" s="246"/>
      <c r="L32" s="540" t="str">
        <f>IF(M30&gt;=7,"Compliant","Not Compliant")</f>
        <v>Not Compliant</v>
      </c>
      <c r="M32" s="540"/>
      <c r="N32" s="246"/>
      <c r="O32" s="246"/>
      <c r="P32" s="260" t="s">
        <v>92</v>
      </c>
      <c r="Q32" s="549">
        <v>0.5</v>
      </c>
      <c r="R32" s="550"/>
      <c r="S32" s="218"/>
      <c r="T32" s="231"/>
    </row>
    <row r="33" spans="1:20" ht="15.75" customHeight="1" thickBot="1">
      <c r="A33" s="8"/>
      <c r="B33" s="1"/>
      <c r="C33" s="261"/>
      <c r="D33" s="262"/>
      <c r="E33" s="263"/>
      <c r="F33" s="262"/>
      <c r="G33" s="264" t="s">
        <v>95</v>
      </c>
      <c r="H33" s="265">
        <v>4</v>
      </c>
      <c r="I33" s="246"/>
      <c r="J33" s="246"/>
      <c r="K33" s="246"/>
      <c r="L33" s="246"/>
      <c r="M33" s="246"/>
      <c r="N33" s="246"/>
      <c r="O33" s="246"/>
      <c r="P33" s="266"/>
      <c r="Q33" s="538" t="e">
        <f>IF(Q31&gt;=Q32,"Compliant","Not Compliant")</f>
        <v>#VALUE!</v>
      </c>
      <c r="R33" s="539"/>
      <c r="S33" s="234"/>
      <c r="T33" s="227"/>
    </row>
    <row r="34" spans="1:19" ht="16.5" customHeight="1" thickTop="1">
      <c r="A34" s="8"/>
      <c r="B34" s="239"/>
      <c r="C34" s="267"/>
      <c r="D34" s="268"/>
      <c r="E34" s="267"/>
      <c r="F34" s="268"/>
      <c r="G34" s="269" t="s">
        <v>96</v>
      </c>
      <c r="H34" s="270" t="e">
        <f>IF(H31&gt;50%,"FAIL","PASS")</f>
        <v>#DIV/0!</v>
      </c>
      <c r="I34" s="246"/>
      <c r="J34" s="246"/>
      <c r="K34" s="246"/>
      <c r="L34" s="246"/>
      <c r="M34" s="246"/>
      <c r="N34" s="246"/>
      <c r="O34" s="246"/>
      <c r="P34" s="246"/>
      <c r="Q34" s="246"/>
      <c r="R34" s="271"/>
      <c r="S34" s="95"/>
    </row>
    <row r="35" spans="1:19" ht="16.5" customHeight="1">
      <c r="A35" s="8"/>
      <c r="B35" s="240"/>
      <c r="C35" s="473" t="e">
        <f>IF(D31&gt;=D32,"Compliant","Not Compliant")</f>
        <v>#DIV/0!</v>
      </c>
      <c r="D35" s="471"/>
      <c r="E35" s="473" t="e">
        <f>IF(F31&lt;=F32,"Compliant","Not Compliant")</f>
        <v>#DIV/0!</v>
      </c>
      <c r="F35" s="471"/>
      <c r="G35" s="474" t="e">
        <f>IF(H34="PASS","Compliant","Not Compliant")</f>
        <v>#DIV/0!</v>
      </c>
      <c r="H35" s="475"/>
      <c r="I35" s="246"/>
      <c r="J35" s="246"/>
      <c r="K35" s="246"/>
      <c r="L35" s="246"/>
      <c r="M35" s="246"/>
      <c r="N35" s="246"/>
      <c r="O35" s="246"/>
      <c r="P35" s="246"/>
      <c r="Q35" s="246"/>
      <c r="R35" s="271"/>
      <c r="S35" s="95"/>
    </row>
    <row r="36" spans="1:19" ht="15.75" customHeight="1" thickBot="1">
      <c r="A36" s="8"/>
      <c r="B36" s="241"/>
      <c r="C36" s="12"/>
      <c r="D36" s="235"/>
      <c r="E36" s="12"/>
      <c r="F36" s="236"/>
      <c r="G36" s="476"/>
      <c r="H36" s="477"/>
      <c r="I36" s="1"/>
      <c r="J36" s="4"/>
      <c r="K36" s="227"/>
      <c r="L36" s="227"/>
      <c r="M36" s="227"/>
      <c r="N36" s="146"/>
      <c r="O36" s="1"/>
      <c r="P36" s="1"/>
      <c r="R36" s="176"/>
      <c r="S36" s="95"/>
    </row>
    <row r="37" spans="1:19" s="1" customFormat="1" ht="8.25" customHeight="1" thickBot="1" thickTop="1">
      <c r="A37" s="12"/>
      <c r="B37" s="7"/>
      <c r="C37" s="7"/>
      <c r="D37" s="7"/>
      <c r="E37" s="7"/>
      <c r="F37" s="7"/>
      <c r="G37" s="7"/>
      <c r="H37" s="7"/>
      <c r="I37" s="7"/>
      <c r="J37" s="4"/>
      <c r="L37" s="7"/>
      <c r="M37" s="7"/>
      <c r="N37" s="7"/>
      <c r="O37" s="158"/>
      <c r="P37" s="18"/>
      <c r="Q37" s="18"/>
      <c r="R37" s="18"/>
      <c r="S37" s="159"/>
    </row>
    <row r="38" spans="1:11" ht="13.5" thickTop="1">
      <c r="A38"/>
      <c r="J38" s="31"/>
      <c r="K38" s="44"/>
    </row>
    <row r="39" spans="1:14" ht="12.75">
      <c r="A39"/>
      <c r="M39"/>
      <c r="N39"/>
    </row>
    <row r="40" ht="12.75">
      <c r="A40"/>
    </row>
  </sheetData>
  <sheetProtection/>
  <mergeCells count="47">
    <mergeCell ref="J9:P12"/>
    <mergeCell ref="B16:H16"/>
    <mergeCell ref="B15:H15"/>
    <mergeCell ref="C12:H12"/>
    <mergeCell ref="C13:D13"/>
    <mergeCell ref="B14:H14"/>
    <mergeCell ref="Q33:R33"/>
    <mergeCell ref="L32:M32"/>
    <mergeCell ref="K22:P23"/>
    <mergeCell ref="Q22:Q23"/>
    <mergeCell ref="Q31:R31"/>
    <mergeCell ref="Q32:R32"/>
    <mergeCell ref="P29:R29"/>
    <mergeCell ref="Q30:R30"/>
    <mergeCell ref="J30:L30"/>
    <mergeCell ref="J31:L31"/>
    <mergeCell ref="B19:C19"/>
    <mergeCell ref="P18:Q19"/>
    <mergeCell ref="K18:M18"/>
    <mergeCell ref="K19:M19"/>
    <mergeCell ref="B18:C18"/>
    <mergeCell ref="D18:E18"/>
    <mergeCell ref="Q20:Q21"/>
    <mergeCell ref="C29:D29"/>
    <mergeCell ref="G29:H29"/>
    <mergeCell ref="E29:F29"/>
    <mergeCell ref="B20:E21"/>
    <mergeCell ref="J6:N6"/>
    <mergeCell ref="Q5:R5"/>
    <mergeCell ref="Q9:Q10"/>
    <mergeCell ref="D19:E19"/>
    <mergeCell ref="B6:H7"/>
    <mergeCell ref="B11:H11"/>
    <mergeCell ref="B9:G9"/>
    <mergeCell ref="B10:G10"/>
    <mergeCell ref="B8:H8"/>
    <mergeCell ref="B17:H17"/>
    <mergeCell ref="G35:H36"/>
    <mergeCell ref="E35:F35"/>
    <mergeCell ref="C35:D35"/>
    <mergeCell ref="P1:R2"/>
    <mergeCell ref="M20:M21"/>
    <mergeCell ref="N20:P21"/>
    <mergeCell ref="J20:L21"/>
    <mergeCell ref="J16:P16"/>
    <mergeCell ref="Q13:Q14"/>
    <mergeCell ref="J13:P14"/>
  </mergeCells>
  <conditionalFormatting sqref="C26">
    <cfRule type="expression" priority="1" dxfId="0" stopIfTrue="1">
      <formula>AND($L$21="x")</formula>
    </cfRule>
  </conditionalFormatting>
  <conditionalFormatting sqref="Q33 K36">
    <cfRule type="cellIs" priority="2" dxfId="1" operator="equal" stopIfTrue="1">
      <formula>"Not Compliant"</formula>
    </cfRule>
  </conditionalFormatting>
  <printOptions horizontalCentered="1"/>
  <pageMargins left="0.1968503937007874" right="0.1968503937007874" top="0.1968503937007874" bottom="0.1968503937007874" header="0.1968503937007874" footer="0.1968503937007874"/>
  <pageSetup fitToHeight="1" fitToWidth="1" orientation="landscape" scale="85" r:id="rId6"/>
  <headerFooter alignWithMargins="0">
    <oddHeader>&amp;R&amp;"Arial,Bold"&amp;22  
   &amp;26 
</oddHeader>
    <oddFooter>&amp;L&amp;8Return of Corporate Information&amp;C&amp;A&amp;R&amp;8OSFI-57 (November 2005)</oddFooter>
  </headerFooter>
  <drawing r:id="rId5"/>
  <legacyDrawing r:id="rId4"/>
  <oleObjects>
    <oleObject progId="MSPhotoEd.3" shapeId="1542481" r:id="rId1"/>
    <oleObject progId="MSPhotoEd.3" shapeId="1547159" r:id="rId2"/>
    <oleObject progId="MSPhotoEd.3" shapeId="155157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40"/>
  <sheetViews>
    <sheetView showGridLines="0" workbookViewId="0" topLeftCell="A1">
      <selection activeCell="B5" sqref="B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8.57421875" style="0" customWidth="1"/>
    <col min="4" max="4" width="4.57421875" style="0" customWidth="1"/>
    <col min="5" max="6" width="10.140625" style="0" customWidth="1"/>
  </cols>
  <sheetData>
    <row r="1" spans="1:11" s="284" customFormat="1" ht="16.5" thickBot="1">
      <c r="A1" s="676" t="str">
        <f>+'Page 1'!D3</f>
        <v>OSFI-57 RETURN OF CORPORATE INFORMATION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</row>
    <row r="2" spans="1:11" s="284" customFormat="1" ht="13.5" thickTop="1">
      <c r="A2" s="285"/>
      <c r="B2" s="286" t="s">
        <v>4</v>
      </c>
      <c r="C2" s="287"/>
      <c r="E2" s="288"/>
      <c r="F2" s="288"/>
      <c r="G2" s="288"/>
      <c r="K2" s="289" t="str">
        <f>IF('Page 1'!C26&lt;&gt;"","Date of This Return","Date of Last Annual Meeting")</f>
        <v>Date of Last Annual Meeting</v>
      </c>
    </row>
    <row r="3" spans="1:11" s="284" customFormat="1" ht="12.75">
      <c r="A3" s="290"/>
      <c r="B3" s="291" t="str">
        <f>IF('Page 1'!B10&lt;&gt;"",'Page 1'!B10," ")</f>
        <v> </v>
      </c>
      <c r="C3" s="288"/>
      <c r="E3" s="292"/>
      <c r="F3" s="292"/>
      <c r="G3" s="288"/>
      <c r="I3" s="674">
        <f>IF('Page 1'!$P$18="","",'Page 1'!P18)</f>
      </c>
      <c r="J3" s="674"/>
      <c r="K3" s="675"/>
    </row>
    <row r="4" spans="1:11" s="284" customFormat="1" ht="13.5" thickBot="1">
      <c r="A4" s="293"/>
      <c r="B4" s="294"/>
      <c r="C4" s="295"/>
      <c r="D4" s="296"/>
      <c r="E4" s="295"/>
      <c r="F4" s="295"/>
      <c r="G4" s="295"/>
      <c r="H4" s="295"/>
      <c r="I4" s="295"/>
      <c r="J4" s="295"/>
      <c r="K4" s="297"/>
    </row>
    <row r="5" spans="1:4" s="284" customFormat="1" ht="13.5" thickTop="1">
      <c r="A5" s="288"/>
      <c r="B5" s="288"/>
      <c r="C5" s="288"/>
      <c r="D5" s="288"/>
    </row>
    <row r="6" spans="1:11" s="284" customFormat="1" ht="12.75">
      <c r="A6" s="298" t="s">
        <v>140</v>
      </c>
      <c r="B6" s="299"/>
      <c r="C6" s="299"/>
      <c r="D6" s="300"/>
      <c r="K6" s="301" t="s">
        <v>43</v>
      </c>
    </row>
    <row r="7" spans="1:11" s="284" customFormat="1" ht="13.5" thickBot="1">
      <c r="A7" s="302"/>
      <c r="B7" s="302"/>
      <c r="C7" s="302"/>
      <c r="D7" s="302"/>
      <c r="E7" s="295"/>
      <c r="F7" s="295"/>
      <c r="G7" s="295"/>
      <c r="H7" s="295"/>
      <c r="I7" s="295"/>
      <c r="J7" s="295"/>
      <c r="K7" s="295"/>
    </row>
    <row r="8" spans="1:11" s="284" customFormat="1" ht="13.5" thickTop="1">
      <c r="A8" s="303"/>
      <c r="B8" s="304"/>
      <c r="C8" s="304"/>
      <c r="D8" s="304"/>
      <c r="K8" s="305"/>
    </row>
    <row r="9" spans="1:11" s="284" customFormat="1" ht="12.75">
      <c r="A9" s="306"/>
      <c r="B9" s="307" t="s">
        <v>39</v>
      </c>
      <c r="C9" s="308"/>
      <c r="D9" s="309" t="str">
        <f>IF('Page 1'!B10&lt;&gt;"",'Page 1'!B10," ")</f>
        <v> </v>
      </c>
      <c r="E9" s="310"/>
      <c r="F9" s="310"/>
      <c r="G9" s="310"/>
      <c r="K9" s="311"/>
    </row>
    <row r="10" spans="1:11" s="284" customFormat="1" ht="14.25" customHeight="1">
      <c r="A10" s="303"/>
      <c r="C10" s="307"/>
      <c r="D10" s="312" t="s">
        <v>17</v>
      </c>
      <c r="K10" s="311"/>
    </row>
    <row r="11" spans="1:11" s="284" customFormat="1" ht="12.75">
      <c r="A11" s="303"/>
      <c r="B11" s="312" t="s">
        <v>18</v>
      </c>
      <c r="C11" s="313"/>
      <c r="E11" s="450">
        <f>IF(OR('Page 1'!C22="x",'Page 1'!C23="x",'Page 1'!C24="x",'Page 1'!C25="x"),VLOOKUP("x",'Page 1'!C22:D25,2),"")</f>
      </c>
      <c r="F11" s="310"/>
      <c r="G11" s="310"/>
      <c r="H11" s="310"/>
      <c r="I11" s="310"/>
      <c r="J11" s="310"/>
      <c r="K11" s="311"/>
    </row>
    <row r="12" spans="1:11" s="284" customFormat="1" ht="12.75">
      <c r="A12" s="303"/>
      <c r="B12" s="307" t="s">
        <v>134</v>
      </c>
      <c r="C12" s="313"/>
      <c r="E12" s="314"/>
      <c r="F12" s="288"/>
      <c r="G12" s="288"/>
      <c r="H12" s="288"/>
      <c r="I12" s="288"/>
      <c r="J12" s="288"/>
      <c r="K12" s="311"/>
    </row>
    <row r="13" spans="1:11" s="284" customFormat="1" ht="14.25" customHeight="1">
      <c r="A13" s="303"/>
      <c r="B13" s="315" t="str">
        <f>IF('Page 1'!C26="x","as at the date of this Return:","as at immediately following the Annual Meeting:")</f>
        <v>as at immediately following the Annual Meeting:</v>
      </c>
      <c r="C13" s="304"/>
      <c r="K13" s="311"/>
    </row>
    <row r="14" spans="1:11" s="284" customFormat="1" ht="12.75">
      <c r="A14" s="303"/>
      <c r="B14" s="304"/>
      <c r="C14" s="304"/>
      <c r="D14" s="304"/>
      <c r="K14" s="311"/>
    </row>
    <row r="15" spans="1:11" s="284" customFormat="1" ht="12.75">
      <c r="A15" s="316" t="s">
        <v>6</v>
      </c>
      <c r="B15" s="312" t="s">
        <v>57</v>
      </c>
      <c r="C15" s="312"/>
      <c r="D15" s="304"/>
      <c r="K15" s="311"/>
    </row>
    <row r="16" spans="1:11" s="284" customFormat="1" ht="12.75">
      <c r="A16" s="303"/>
      <c r="B16" s="317" t="str">
        <f>IF('Page 1'!B10&lt;&gt;"",'Page 1'!B10," ")</f>
        <v> </v>
      </c>
      <c r="C16" s="448"/>
      <c r="D16" s="325"/>
      <c r="E16" s="310"/>
      <c r="F16" s="310"/>
      <c r="K16" s="311"/>
    </row>
    <row r="17" spans="1:11" s="284" customFormat="1" ht="12.75">
      <c r="A17" s="303"/>
      <c r="B17" s="304" t="s">
        <v>19</v>
      </c>
      <c r="C17" s="304"/>
      <c r="D17" s="300"/>
      <c r="K17" s="311"/>
    </row>
    <row r="18" spans="1:11" s="284" customFormat="1" ht="12.75">
      <c r="A18" s="303"/>
      <c r="B18" s="307"/>
      <c r="C18" s="307"/>
      <c r="D18" s="300"/>
      <c r="K18" s="311"/>
    </row>
    <row r="19" spans="1:11" s="284" customFormat="1" ht="12.75">
      <c r="A19" s="316" t="s">
        <v>9</v>
      </c>
      <c r="B19" s="312" t="s">
        <v>85</v>
      </c>
      <c r="C19" s="312"/>
      <c r="D19" s="304"/>
      <c r="K19" s="311"/>
    </row>
    <row r="20" spans="1:11" s="284" customFormat="1" ht="12.75">
      <c r="A20" s="303"/>
      <c r="B20" s="317" t="str">
        <f>IF('Page 1'!B10&lt;&gt;"",'Page 1'!B10," ")</f>
        <v> </v>
      </c>
      <c r="C20" s="448"/>
      <c r="D20" s="324"/>
      <c r="E20" s="310"/>
      <c r="F20" s="310"/>
      <c r="G20" s="304" t="s">
        <v>55</v>
      </c>
      <c r="K20" s="311"/>
    </row>
    <row r="21" spans="1:11" s="284" customFormat="1" ht="12.75">
      <c r="A21" s="303"/>
      <c r="B21" s="304"/>
      <c r="C21" s="304"/>
      <c r="D21" s="304"/>
      <c r="K21" s="311"/>
    </row>
    <row r="22" spans="1:11" s="284" customFormat="1" ht="12.75">
      <c r="A22" s="316" t="s">
        <v>10</v>
      </c>
      <c r="B22" s="312" t="s">
        <v>83</v>
      </c>
      <c r="C22" s="312"/>
      <c r="D22" s="304"/>
      <c r="K22" s="311"/>
    </row>
    <row r="23" spans="1:11" s="284" customFormat="1" ht="12.75">
      <c r="A23" s="303"/>
      <c r="B23" s="317" t="str">
        <f>IF('Page 1'!B10&lt;&gt;"",'Page 1'!B10," ")</f>
        <v> </v>
      </c>
      <c r="C23" s="449"/>
      <c r="D23" s="310"/>
      <c r="E23" s="310"/>
      <c r="F23" s="310"/>
      <c r="G23" s="304" t="s">
        <v>55</v>
      </c>
      <c r="K23" s="311"/>
    </row>
    <row r="24" spans="1:11" s="284" customFormat="1" ht="12.75">
      <c r="A24" s="303"/>
      <c r="B24" s="304"/>
      <c r="C24" s="304"/>
      <c r="D24" s="304"/>
      <c r="K24" s="311"/>
    </row>
    <row r="25" spans="1:11" s="284" customFormat="1" ht="12.75">
      <c r="A25" s="316" t="s">
        <v>11</v>
      </c>
      <c r="B25" s="317" t="str">
        <f>IF('Page 6'!B16&lt;&gt;"",'Page 6'!B16," ")</f>
        <v> </v>
      </c>
      <c r="C25" s="318" t="str">
        <f>IF('Page 6'!B24&lt;&gt;"","---------","and")</f>
        <v>and</v>
      </c>
      <c r="D25" s="319" t="str">
        <f>IF('Page 6'!B22="","--------------------------------",'Page 6'!B22)</f>
        <v>--------------------------------</v>
      </c>
      <c r="E25" s="310"/>
      <c r="F25" s="310"/>
      <c r="G25" s="288" t="s">
        <v>40</v>
      </c>
      <c r="K25" s="311"/>
    </row>
    <row r="26" spans="1:11" s="284" customFormat="1" ht="15" customHeight="1">
      <c r="A26" s="316"/>
      <c r="B26" s="317" t="str">
        <f>CONCATENATE('Page 9'!C20," ",'Page 9'!B20)</f>
        <v> </v>
      </c>
      <c r="C26" s="318" t="str">
        <f>IF('Page 9'!B22=0,"---------","and")</f>
        <v>---------</v>
      </c>
      <c r="D26" s="317" t="str">
        <f>CONCATENATE('Page 9'!C22," ",'Page 9'!B22)</f>
        <v> </v>
      </c>
      <c r="E26" s="320"/>
      <c r="F26" s="321"/>
      <c r="G26" s="307" t="s">
        <v>84</v>
      </c>
      <c r="K26" s="311"/>
    </row>
    <row r="27" spans="1:11" s="284" customFormat="1" ht="17.25" customHeight="1">
      <c r="A27" s="316"/>
      <c r="B27" s="312" t="s">
        <v>41</v>
      </c>
      <c r="C27" s="322"/>
      <c r="D27" s="323"/>
      <c r="K27" s="311"/>
    </row>
    <row r="28" spans="1:11" s="284" customFormat="1" ht="15.75" customHeight="1">
      <c r="A28" s="303"/>
      <c r="B28" s="317" t="str">
        <f>IF('Page 1'!B10&lt;&gt;"",'Page 1'!B10," ")</f>
        <v> </v>
      </c>
      <c r="C28" s="324"/>
      <c r="D28" s="325"/>
      <c r="E28" s="310"/>
      <c r="K28" s="311"/>
    </row>
    <row r="29" spans="1:11" s="284" customFormat="1" ht="12.75">
      <c r="A29" s="303"/>
      <c r="B29" s="312" t="s">
        <v>56</v>
      </c>
      <c r="C29" s="312"/>
      <c r="D29" s="304"/>
      <c r="K29" s="311"/>
    </row>
    <row r="30" spans="1:11" s="284" customFormat="1" ht="12.75">
      <c r="A30" s="303"/>
      <c r="B30" s="312"/>
      <c r="C30" s="312"/>
      <c r="D30" s="304"/>
      <c r="K30" s="311"/>
    </row>
    <row r="31" spans="1:11" s="284" customFormat="1" ht="12.75">
      <c r="A31" s="326" t="s">
        <v>14</v>
      </c>
      <c r="B31" s="304" t="s">
        <v>49</v>
      </c>
      <c r="C31" s="304"/>
      <c r="D31" s="304"/>
      <c r="K31" s="311"/>
    </row>
    <row r="32" spans="1:11" s="284" customFormat="1" ht="12.75">
      <c r="A32" s="303"/>
      <c r="B32" s="304"/>
      <c r="C32" s="304"/>
      <c r="D32" s="304"/>
      <c r="K32" s="311"/>
    </row>
    <row r="33" spans="1:11" s="284" customFormat="1" ht="12.75">
      <c r="A33" s="303"/>
      <c r="B33" s="304"/>
      <c r="C33" s="304"/>
      <c r="D33" s="304"/>
      <c r="K33" s="311"/>
    </row>
    <row r="34" spans="1:11" s="282" customFormat="1" ht="25.5" customHeight="1">
      <c r="A34" s="672"/>
      <c r="B34" s="673"/>
      <c r="C34" s="212"/>
      <c r="D34" s="673"/>
      <c r="E34" s="673"/>
      <c r="F34" s="673"/>
      <c r="H34" s="677"/>
      <c r="I34" s="677"/>
      <c r="J34" s="677"/>
      <c r="K34" s="283"/>
    </row>
    <row r="35" spans="1:11" ht="12.75">
      <c r="A35" s="65" t="s">
        <v>20</v>
      </c>
      <c r="B35" s="42"/>
      <c r="D35" s="66" t="s">
        <v>21</v>
      </c>
      <c r="H35" s="213" t="s">
        <v>22</v>
      </c>
      <c r="K35" s="11"/>
    </row>
    <row r="36" spans="1:11" ht="12.75">
      <c r="A36" s="40"/>
      <c r="B36" s="41"/>
      <c r="C36" s="41"/>
      <c r="D36" s="41"/>
      <c r="K36" s="11"/>
    </row>
    <row r="37" spans="1:11" ht="25.5" customHeight="1">
      <c r="A37" s="672"/>
      <c r="B37" s="673"/>
      <c r="C37" s="212"/>
      <c r="D37" s="678"/>
      <c r="E37" s="678"/>
      <c r="F37" s="678"/>
      <c r="H37" s="677"/>
      <c r="I37" s="677"/>
      <c r="J37" s="677"/>
      <c r="K37" s="11"/>
    </row>
    <row r="38" spans="1:11" ht="13.5" thickBot="1">
      <c r="A38" s="67" t="s">
        <v>23</v>
      </c>
      <c r="B38" s="43"/>
      <c r="C38" s="7"/>
      <c r="D38" s="68" t="s">
        <v>79</v>
      </c>
      <c r="E38" s="7"/>
      <c r="F38" s="7"/>
      <c r="G38" s="7"/>
      <c r="H38" s="455" t="s">
        <v>24</v>
      </c>
      <c r="I38" s="7"/>
      <c r="J38" s="7"/>
      <c r="K38" s="127"/>
    </row>
    <row r="39" spans="1:3" ht="6" customHeight="1" thickTop="1">
      <c r="A39" s="26"/>
      <c r="B39" s="25"/>
      <c r="C39" s="25"/>
    </row>
    <row r="40" spans="1:11" ht="12.75">
      <c r="A40" s="23" t="s">
        <v>54</v>
      </c>
      <c r="E40" s="20"/>
      <c r="F40" s="20"/>
      <c r="G40" s="17"/>
      <c r="K40" s="457" t="s">
        <v>138</v>
      </c>
    </row>
  </sheetData>
  <mergeCells count="8">
    <mergeCell ref="A37:B37"/>
    <mergeCell ref="I3:K3"/>
    <mergeCell ref="A34:B34"/>
    <mergeCell ref="A1:K1"/>
    <mergeCell ref="D34:F34"/>
    <mergeCell ref="H34:J34"/>
    <mergeCell ref="D37:F37"/>
    <mergeCell ref="H37:J37"/>
  </mergeCells>
  <printOptions horizontalCentered="1"/>
  <pageMargins left="0" right="0" top="0.5905511811023623" bottom="0" header="0.1968503937007874" footer="0.1968503937007874"/>
  <pageSetup fitToHeight="1" fitToWidth="1" horizontalDpi="300" verticalDpi="300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42"/>
  <sheetViews>
    <sheetView showGridLines="0" workbookViewId="0" topLeftCell="A1">
      <selection activeCell="F6" sqref="F6"/>
    </sheetView>
  </sheetViews>
  <sheetFormatPr defaultColWidth="9.140625" defaultRowHeight="12.75"/>
  <cols>
    <col min="1" max="1" width="4.28125" style="0" customWidth="1"/>
    <col min="2" max="2" width="16.140625" style="0" customWidth="1"/>
    <col min="3" max="3" width="15.8515625" style="0" customWidth="1"/>
    <col min="4" max="4" width="7.28125" style="0" customWidth="1"/>
    <col min="5" max="5" width="3.28125" style="0" customWidth="1"/>
    <col min="6" max="6" width="17.28125" style="0" customWidth="1"/>
    <col min="7" max="7" width="15.00390625" style="0" customWidth="1"/>
    <col min="8" max="8" width="12.8515625" style="0" customWidth="1"/>
    <col min="9" max="9" width="11.8515625" style="0" customWidth="1"/>
    <col min="10" max="10" width="13.7109375" style="0" customWidth="1"/>
  </cols>
  <sheetData>
    <row r="1" spans="1:10" ht="18" customHeight="1" thickBot="1">
      <c r="A1" s="577" t="str">
        <f>+'Page 1'!D3</f>
        <v>OSFI-57 RETURN OF CORPORATE INFORMATION</v>
      </c>
      <c r="B1" s="577"/>
      <c r="C1" s="577"/>
      <c r="D1" s="577"/>
      <c r="E1" s="577"/>
      <c r="F1" s="577"/>
      <c r="G1" s="577"/>
      <c r="H1" s="577"/>
      <c r="I1" s="577"/>
      <c r="J1" s="577"/>
    </row>
    <row r="2" spans="1:13" ht="13.5" thickTop="1">
      <c r="A2" s="30"/>
      <c r="B2" s="126" t="s">
        <v>4</v>
      </c>
      <c r="C2" s="31"/>
      <c r="D2" s="31"/>
      <c r="E2" s="31"/>
      <c r="F2" s="31"/>
      <c r="G2" s="31"/>
      <c r="H2" s="31"/>
      <c r="I2" s="50" t="str">
        <f>IF('Page 1'!C26&lt;&gt;"","Date of This Return","Date of Last Annual Meeting")</f>
        <v>Date of Last Annual Meeting</v>
      </c>
      <c r="J2" s="52"/>
      <c r="M2" s="4"/>
    </row>
    <row r="3" spans="1:13" ht="12.75">
      <c r="A3" s="8"/>
      <c r="B3" s="111" t="str">
        <f>IF('Page 1'!B10&lt;&gt;"",'Page 1'!B10," ")</f>
        <v> </v>
      </c>
      <c r="C3" s="4"/>
      <c r="F3" s="4"/>
      <c r="G3" s="4"/>
      <c r="H3" s="4"/>
      <c r="I3" s="578">
        <f>IF('Page 1'!P18="","",'Page 1'!P18)</f>
      </c>
      <c r="J3" s="579"/>
      <c r="M3" s="4"/>
    </row>
    <row r="4" spans="1:10" ht="5.25" customHeight="1" thickBot="1">
      <c r="A4" s="12"/>
      <c r="B4" s="7"/>
      <c r="C4" s="7"/>
      <c r="D4" s="47"/>
      <c r="E4" s="47"/>
      <c r="F4" s="7"/>
      <c r="G4" s="7"/>
      <c r="H4" s="51"/>
      <c r="I4" s="47"/>
      <c r="J4" s="127"/>
    </row>
    <row r="5" ht="7.5" customHeight="1" thickTop="1"/>
    <row r="6" spans="1:10" ht="12.75">
      <c r="A6" s="16" t="s">
        <v>5</v>
      </c>
      <c r="B6" s="16"/>
      <c r="C6" s="16"/>
      <c r="H6" s="167"/>
      <c r="I6" s="167"/>
      <c r="J6" s="167" t="s">
        <v>44</v>
      </c>
    </row>
    <row r="7" spans="6:9" ht="3.75" customHeight="1">
      <c r="F7" s="5"/>
      <c r="I7" s="5"/>
    </row>
    <row r="8" spans="1:10" ht="14.25" customHeight="1">
      <c r="A8" s="580" t="s">
        <v>46</v>
      </c>
      <c r="B8" s="580"/>
      <c r="C8" s="580"/>
      <c r="D8" s="580"/>
      <c r="E8" s="580"/>
      <c r="F8" s="580"/>
      <c r="G8" s="580"/>
      <c r="H8" s="580"/>
      <c r="I8" s="580"/>
      <c r="J8" s="580"/>
    </row>
    <row r="9" spans="1:3" ht="12.75">
      <c r="A9" s="9" t="s">
        <v>9</v>
      </c>
      <c r="B9" s="9" t="s">
        <v>135</v>
      </c>
      <c r="C9" s="9"/>
    </row>
    <row r="10" spans="1:3" ht="12.75">
      <c r="A10" s="9"/>
      <c r="B10" s="9" t="s">
        <v>132</v>
      </c>
      <c r="C10" s="9"/>
    </row>
    <row r="11" spans="1:3" ht="12.75">
      <c r="A11" s="9"/>
      <c r="B11" s="9" t="s">
        <v>116</v>
      </c>
      <c r="C11" s="9"/>
    </row>
    <row r="12" spans="1:7" ht="15.75" customHeight="1">
      <c r="A12" s="10"/>
      <c r="B12" s="53"/>
      <c r="C12" s="128"/>
      <c r="D12" s="119"/>
      <c r="E12" s="119"/>
      <c r="F12" s="119"/>
      <c r="G12" s="119"/>
    </row>
    <row r="13" spans="2:10" ht="12.75">
      <c r="B13" s="115" t="str">
        <f>IF('Page 1'!C25="x","(For life insurance companies, indicate whether the director is a policyholder director by placing an (*) after the director's name."," ")</f>
        <v> </v>
      </c>
      <c r="C13" s="116"/>
      <c r="D13" s="116"/>
      <c r="E13" s="116"/>
      <c r="F13" s="116"/>
      <c r="G13" s="116"/>
      <c r="H13" s="129"/>
      <c r="I13" s="129"/>
      <c r="J13" s="130"/>
    </row>
    <row r="14" spans="2:10" ht="3.75" customHeight="1">
      <c r="B14" s="117"/>
      <c r="C14" s="118"/>
      <c r="D14" s="118"/>
      <c r="E14" s="118"/>
      <c r="F14" s="118"/>
      <c r="G14" s="118"/>
      <c r="H14" s="131"/>
      <c r="I14" s="131"/>
      <c r="J14" s="132"/>
    </row>
    <row r="15" spans="1:10" ht="9" customHeight="1" thickBot="1">
      <c r="A15" s="7"/>
      <c r="B15" s="7"/>
      <c r="C15" s="7"/>
      <c r="D15" s="34"/>
      <c r="E15" s="34"/>
      <c r="F15" s="34"/>
      <c r="G15" s="34"/>
      <c r="H15" s="34"/>
      <c r="I15" s="34"/>
      <c r="J15" s="4"/>
    </row>
    <row r="16" spans="1:10" ht="54" customHeight="1" thickTop="1">
      <c r="A16" s="590" t="s">
        <v>7</v>
      </c>
      <c r="B16" s="581" t="s">
        <v>61</v>
      </c>
      <c r="C16" s="582"/>
      <c r="D16" s="583"/>
      <c r="E16" s="220" t="s">
        <v>101</v>
      </c>
      <c r="F16" s="584" t="s">
        <v>58</v>
      </c>
      <c r="G16" s="586" t="s">
        <v>8</v>
      </c>
      <c r="H16" s="588" t="s">
        <v>137</v>
      </c>
      <c r="I16" s="592" t="s">
        <v>131</v>
      </c>
      <c r="J16" s="594" t="s">
        <v>136</v>
      </c>
    </row>
    <row r="17" spans="1:10" ht="22.5">
      <c r="A17" s="591"/>
      <c r="B17" s="160" t="s">
        <v>62</v>
      </c>
      <c r="C17" s="379" t="s">
        <v>63</v>
      </c>
      <c r="D17" s="378" t="s">
        <v>64</v>
      </c>
      <c r="E17" s="219" t="s">
        <v>93</v>
      </c>
      <c r="F17" s="585"/>
      <c r="G17" s="587"/>
      <c r="H17" s="589"/>
      <c r="I17" s="593"/>
      <c r="J17" s="595"/>
    </row>
    <row r="18" spans="1:10" ht="15" customHeight="1">
      <c r="A18" s="599" t="s">
        <v>94</v>
      </c>
      <c r="B18" s="600"/>
      <c r="C18" s="600"/>
      <c r="D18" s="600"/>
      <c r="E18" s="600"/>
      <c r="F18" s="600"/>
      <c r="G18" s="600"/>
      <c r="H18" s="600"/>
      <c r="I18" s="600"/>
      <c r="J18" s="601"/>
    </row>
    <row r="19" spans="1:10" ht="15" customHeight="1">
      <c r="A19" s="13">
        <v>1</v>
      </c>
      <c r="B19" s="327"/>
      <c r="C19" s="380"/>
      <c r="D19" s="331"/>
      <c r="E19" s="161"/>
      <c r="F19" s="331"/>
      <c r="G19" s="332"/>
      <c r="H19" s="120"/>
      <c r="I19" s="123"/>
      <c r="J19" s="361"/>
    </row>
    <row r="20" spans="1:10" ht="15" customHeight="1">
      <c r="A20" s="596" t="s">
        <v>97</v>
      </c>
      <c r="B20" s="597"/>
      <c r="C20" s="597"/>
      <c r="D20" s="597"/>
      <c r="E20" s="597"/>
      <c r="F20" s="597"/>
      <c r="G20" s="597"/>
      <c r="H20" s="597"/>
      <c r="I20" s="597"/>
      <c r="J20" s="598"/>
    </row>
    <row r="21" spans="1:10" ht="15" customHeight="1">
      <c r="A21" s="13">
        <f>+A19+1</f>
        <v>2</v>
      </c>
      <c r="B21" s="327"/>
      <c r="C21" s="380"/>
      <c r="D21" s="331"/>
      <c r="E21" s="161"/>
      <c r="F21" s="331"/>
      <c r="G21" s="332"/>
      <c r="H21" s="120"/>
      <c r="I21" s="123"/>
      <c r="J21" s="329"/>
    </row>
    <row r="22" spans="1:10" ht="15" customHeight="1">
      <c r="A22" s="13">
        <f aca="true" t="shared" si="0" ref="A22:A37">+A21+1</f>
        <v>3</v>
      </c>
      <c r="B22" s="327"/>
      <c r="C22" s="382"/>
      <c r="D22" s="331"/>
      <c r="E22" s="162"/>
      <c r="F22" s="333"/>
      <c r="G22" s="334"/>
      <c r="H22" s="120"/>
      <c r="I22" s="123"/>
      <c r="J22" s="329"/>
    </row>
    <row r="23" spans="1:10" ht="15" customHeight="1">
      <c r="A23" s="13">
        <f t="shared" si="0"/>
        <v>4</v>
      </c>
      <c r="B23" s="327"/>
      <c r="C23" s="382"/>
      <c r="D23" s="331"/>
      <c r="E23" s="162"/>
      <c r="F23" s="333"/>
      <c r="G23" s="334"/>
      <c r="H23" s="120"/>
      <c r="I23" s="123"/>
      <c r="J23" s="329"/>
    </row>
    <row r="24" spans="1:10" ht="15" customHeight="1">
      <c r="A24" s="13">
        <f t="shared" si="0"/>
        <v>5</v>
      </c>
      <c r="B24" s="327"/>
      <c r="C24" s="382"/>
      <c r="D24" s="331"/>
      <c r="E24" s="161"/>
      <c r="F24" s="331"/>
      <c r="G24" s="332"/>
      <c r="H24" s="120"/>
      <c r="I24" s="123"/>
      <c r="J24" s="329"/>
    </row>
    <row r="25" spans="1:10" ht="15" customHeight="1">
      <c r="A25" s="13">
        <f t="shared" si="0"/>
        <v>6</v>
      </c>
      <c r="B25" s="327"/>
      <c r="C25" s="382"/>
      <c r="D25" s="331"/>
      <c r="E25" s="161"/>
      <c r="F25" s="331"/>
      <c r="G25" s="332"/>
      <c r="H25" s="120"/>
      <c r="I25" s="123"/>
      <c r="J25" s="329"/>
    </row>
    <row r="26" spans="1:10" ht="15" customHeight="1">
      <c r="A26" s="13">
        <f t="shared" si="0"/>
        <v>7</v>
      </c>
      <c r="B26" s="327"/>
      <c r="C26" s="382"/>
      <c r="D26" s="331"/>
      <c r="E26" s="163"/>
      <c r="F26" s="331"/>
      <c r="G26" s="332"/>
      <c r="H26" s="120"/>
      <c r="I26" s="123"/>
      <c r="J26" s="329"/>
    </row>
    <row r="27" spans="1:10" ht="15" customHeight="1">
      <c r="A27" s="13">
        <f t="shared" si="0"/>
        <v>8</v>
      </c>
      <c r="B27" s="327"/>
      <c r="C27" s="382"/>
      <c r="D27" s="331"/>
      <c r="E27" s="164"/>
      <c r="F27" s="333"/>
      <c r="G27" s="334"/>
      <c r="H27" s="120"/>
      <c r="I27" s="123"/>
      <c r="J27" s="329"/>
    </row>
    <row r="28" spans="1:10" ht="15" customHeight="1">
      <c r="A28" s="13">
        <f t="shared" si="0"/>
        <v>9</v>
      </c>
      <c r="B28" s="327"/>
      <c r="C28" s="382"/>
      <c r="D28" s="331"/>
      <c r="E28" s="164"/>
      <c r="F28" s="333"/>
      <c r="G28" s="334"/>
      <c r="H28" s="120"/>
      <c r="I28" s="123"/>
      <c r="J28" s="329"/>
    </row>
    <row r="29" spans="1:10" ht="15" customHeight="1">
      <c r="A29" s="13">
        <f t="shared" si="0"/>
        <v>10</v>
      </c>
      <c r="B29" s="327"/>
      <c r="C29" s="382"/>
      <c r="D29" s="331"/>
      <c r="E29" s="162"/>
      <c r="F29" s="333"/>
      <c r="G29" s="334"/>
      <c r="H29" s="120"/>
      <c r="I29" s="123"/>
      <c r="J29" s="329"/>
    </row>
    <row r="30" spans="1:10" ht="15" customHeight="1">
      <c r="A30" s="13">
        <f t="shared" si="0"/>
        <v>11</v>
      </c>
      <c r="B30" s="327"/>
      <c r="C30" s="382"/>
      <c r="D30" s="331"/>
      <c r="E30" s="162"/>
      <c r="F30" s="333"/>
      <c r="G30" s="334"/>
      <c r="H30" s="120"/>
      <c r="I30" s="123"/>
      <c r="J30" s="329"/>
    </row>
    <row r="31" spans="1:10" ht="15" customHeight="1">
      <c r="A31" s="13">
        <f t="shared" si="0"/>
        <v>12</v>
      </c>
      <c r="B31" s="327"/>
      <c r="C31" s="382"/>
      <c r="D31" s="331"/>
      <c r="E31" s="162"/>
      <c r="F31" s="333"/>
      <c r="G31" s="334"/>
      <c r="H31" s="120"/>
      <c r="I31" s="123"/>
      <c r="J31" s="329"/>
    </row>
    <row r="32" spans="1:10" ht="15" customHeight="1">
      <c r="A32" s="13">
        <f t="shared" si="0"/>
        <v>13</v>
      </c>
      <c r="B32" s="327"/>
      <c r="C32" s="382"/>
      <c r="D32" s="331"/>
      <c r="E32" s="162"/>
      <c r="F32" s="333"/>
      <c r="G32" s="334"/>
      <c r="H32" s="120"/>
      <c r="I32" s="123"/>
      <c r="J32" s="329"/>
    </row>
    <row r="33" spans="1:10" ht="15" customHeight="1">
      <c r="A33" s="13">
        <f t="shared" si="0"/>
        <v>14</v>
      </c>
      <c r="B33" s="327"/>
      <c r="C33" s="382"/>
      <c r="D33" s="331"/>
      <c r="E33" s="162"/>
      <c r="F33" s="333"/>
      <c r="G33" s="334"/>
      <c r="H33" s="120"/>
      <c r="I33" s="123"/>
      <c r="J33" s="329"/>
    </row>
    <row r="34" spans="1:10" ht="15" customHeight="1">
      <c r="A34" s="13">
        <f t="shared" si="0"/>
        <v>15</v>
      </c>
      <c r="B34" s="327"/>
      <c r="C34" s="382"/>
      <c r="D34" s="331"/>
      <c r="E34" s="162"/>
      <c r="F34" s="333"/>
      <c r="G34" s="334"/>
      <c r="H34" s="120"/>
      <c r="I34" s="123"/>
      <c r="J34" s="329"/>
    </row>
    <row r="35" spans="1:10" ht="15" customHeight="1">
      <c r="A35" s="13">
        <f t="shared" si="0"/>
        <v>16</v>
      </c>
      <c r="B35" s="327"/>
      <c r="C35" s="382"/>
      <c r="D35" s="331"/>
      <c r="E35" s="162"/>
      <c r="F35" s="333"/>
      <c r="G35" s="334"/>
      <c r="H35" s="120"/>
      <c r="I35" s="123"/>
      <c r="J35" s="329"/>
    </row>
    <row r="36" spans="1:10" ht="15" customHeight="1">
      <c r="A36" s="13">
        <f t="shared" si="0"/>
        <v>17</v>
      </c>
      <c r="B36" s="327"/>
      <c r="C36" s="382"/>
      <c r="D36" s="331"/>
      <c r="E36" s="162"/>
      <c r="F36" s="333"/>
      <c r="G36" s="334"/>
      <c r="H36" s="120"/>
      <c r="I36" s="123"/>
      <c r="J36" s="329"/>
    </row>
    <row r="37" spans="1:10" ht="15" customHeight="1">
      <c r="A37" s="13">
        <f t="shared" si="0"/>
        <v>18</v>
      </c>
      <c r="B37" s="327"/>
      <c r="C37" s="382"/>
      <c r="D37" s="331"/>
      <c r="E37" s="162"/>
      <c r="F37" s="333"/>
      <c r="G37" s="334"/>
      <c r="H37" s="120"/>
      <c r="I37" s="123"/>
      <c r="J37" s="329"/>
    </row>
    <row r="38" spans="1:10" ht="15" customHeight="1">
      <c r="A38" s="13">
        <f>+A37+1</f>
        <v>19</v>
      </c>
      <c r="B38" s="327"/>
      <c r="C38" s="382"/>
      <c r="D38" s="331"/>
      <c r="E38" s="162"/>
      <c r="F38" s="333"/>
      <c r="G38" s="334"/>
      <c r="H38" s="120"/>
      <c r="I38" s="123"/>
      <c r="J38" s="329"/>
    </row>
    <row r="39" spans="1:10" ht="15" customHeight="1" thickBot="1">
      <c r="A39" s="121">
        <f>+A38+1</f>
        <v>20</v>
      </c>
      <c r="B39" s="328"/>
      <c r="C39" s="383"/>
      <c r="D39" s="381"/>
      <c r="E39" s="165"/>
      <c r="F39" s="335"/>
      <c r="G39" s="336"/>
      <c r="H39" s="122"/>
      <c r="I39" s="125"/>
      <c r="J39" s="330"/>
    </row>
    <row r="40" spans="1:5" s="4" customFormat="1" ht="7.5" customHeight="1" thickTop="1">
      <c r="A40"/>
      <c r="B40"/>
      <c r="C40"/>
      <c r="D40"/>
      <c r="E40"/>
    </row>
    <row r="41" spans="1:5" s="4" customFormat="1" ht="10.5" customHeight="1">
      <c r="A41" s="406" t="s">
        <v>114</v>
      </c>
      <c r="B41"/>
      <c r="C41"/>
      <c r="D41"/>
      <c r="E41"/>
    </row>
    <row r="42" spans="1:10" ht="12.75">
      <c r="A42" s="23" t="s">
        <v>52</v>
      </c>
      <c r="B42" s="23"/>
      <c r="C42" s="23"/>
      <c r="D42" s="37"/>
      <c r="E42" s="37"/>
      <c r="J42" s="457" t="s">
        <v>138</v>
      </c>
    </row>
  </sheetData>
  <mergeCells count="12">
    <mergeCell ref="A20:J20"/>
    <mergeCell ref="A18:J18"/>
    <mergeCell ref="A1:J1"/>
    <mergeCell ref="I3:J3"/>
    <mergeCell ref="A8:J8"/>
    <mergeCell ref="B16:D16"/>
    <mergeCell ref="F16:F17"/>
    <mergeCell ref="G16:G17"/>
    <mergeCell ref="H16:H17"/>
    <mergeCell ref="A16:A17"/>
    <mergeCell ref="I16:I17"/>
    <mergeCell ref="J16:J17"/>
  </mergeCells>
  <printOptions horizontalCentered="1"/>
  <pageMargins left="0" right="0" top="0" bottom="0" header="0" footer="0"/>
  <pageSetup fitToHeight="1" fitToWidth="1" horizontalDpi="300" verticalDpi="300" orientation="landscape" scale="9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41"/>
  <sheetViews>
    <sheetView showGridLines="0" workbookViewId="0" topLeftCell="A1">
      <selection activeCell="A6" sqref="A6:F6"/>
    </sheetView>
  </sheetViews>
  <sheetFormatPr defaultColWidth="9.140625" defaultRowHeight="12.75"/>
  <cols>
    <col min="1" max="1" width="3.28125" style="57" customWidth="1"/>
    <col min="2" max="2" width="17.28125" style="0" customWidth="1"/>
    <col min="3" max="3" width="16.00390625" style="0" customWidth="1"/>
    <col min="4" max="4" width="7.28125" style="0" customWidth="1"/>
    <col min="5" max="5" width="43.57421875" style="0" customWidth="1"/>
    <col min="6" max="6" width="18.140625" style="0" customWidth="1"/>
  </cols>
  <sheetData>
    <row r="1" spans="1:6" ht="16.5" thickBot="1">
      <c r="A1" s="602" t="str">
        <f>+'Page 2'!A1</f>
        <v>OSFI-57 RETURN OF CORPORATE INFORMATION</v>
      </c>
      <c r="B1" s="602"/>
      <c r="C1" s="602"/>
      <c r="D1" s="602"/>
      <c r="E1" s="602"/>
      <c r="F1" s="602"/>
    </row>
    <row r="2" spans="1:9" ht="13.5" thickTop="1">
      <c r="A2" s="174"/>
      <c r="B2" s="126" t="s">
        <v>4</v>
      </c>
      <c r="C2" s="126"/>
      <c r="D2" s="126"/>
      <c r="E2" s="84"/>
      <c r="F2" s="83" t="str">
        <f>IF('Page 1'!C26&lt;&gt;"","Date of This Return","Date of Last Annual Meeting")</f>
        <v>Date of Last Annual Meeting</v>
      </c>
      <c r="I2" s="4"/>
    </row>
    <row r="3" spans="1:9" ht="12.75">
      <c r="A3" s="175"/>
      <c r="B3" s="111" t="str">
        <f>IF('Page 1'!B10&lt;&gt;"",'Page 1'!B10," ")</f>
        <v> </v>
      </c>
      <c r="C3" s="111"/>
      <c r="D3" s="111"/>
      <c r="F3" s="214">
        <f>IF('Page 1'!P18="","",'Page 1'!P18)</f>
      </c>
      <c r="I3" s="4"/>
    </row>
    <row r="4" spans="1:6" ht="7.5" customHeight="1" thickBot="1">
      <c r="A4" s="33"/>
      <c r="B4" s="60"/>
      <c r="C4" s="60"/>
      <c r="D4" s="60"/>
      <c r="E4" s="7"/>
      <c r="F4" s="14"/>
    </row>
    <row r="5" ht="7.5" customHeight="1" thickTop="1"/>
    <row r="6" spans="1:6" ht="18" customHeight="1">
      <c r="A6" s="610" t="s">
        <v>120</v>
      </c>
      <c r="B6" s="610"/>
      <c r="C6" s="610"/>
      <c r="D6" s="610"/>
      <c r="E6" s="610"/>
      <c r="F6" s="610"/>
    </row>
    <row r="7" ht="7.5" customHeight="1"/>
    <row r="8" spans="1:6" ht="12.75">
      <c r="A8" s="58" t="s">
        <v>75</v>
      </c>
      <c r="F8" s="167" t="s">
        <v>44</v>
      </c>
    </row>
    <row r="9" ht="7.5" customHeight="1"/>
    <row r="10" spans="1:4" ht="12.75">
      <c r="A10" s="59" t="s">
        <v>10</v>
      </c>
      <c r="B10" s="9" t="s">
        <v>104</v>
      </c>
      <c r="C10" s="9"/>
      <c r="D10" s="9"/>
    </row>
    <row r="11" spans="1:5" ht="7.5" customHeight="1" thickBot="1">
      <c r="A11" s="60"/>
      <c r="B11" s="7"/>
      <c r="C11" s="4"/>
      <c r="D11" s="4"/>
      <c r="E11" s="74"/>
    </row>
    <row r="12" spans="1:6" ht="45.75" customHeight="1" thickTop="1">
      <c r="A12" s="603" t="s">
        <v>7</v>
      </c>
      <c r="B12" s="605" t="s">
        <v>61</v>
      </c>
      <c r="C12" s="606"/>
      <c r="D12" s="607"/>
      <c r="E12" s="608" t="s">
        <v>156</v>
      </c>
      <c r="F12" s="609"/>
    </row>
    <row r="13" spans="1:6" ht="23.25" customHeight="1">
      <c r="A13" s="604"/>
      <c r="B13" s="273" t="s">
        <v>62</v>
      </c>
      <c r="C13" s="388" t="s">
        <v>63</v>
      </c>
      <c r="D13" s="178" t="s">
        <v>64</v>
      </c>
      <c r="E13" s="384" t="s">
        <v>102</v>
      </c>
      <c r="F13" s="272" t="s">
        <v>103</v>
      </c>
    </row>
    <row r="14" spans="1:6" ht="12.75">
      <c r="A14" s="61">
        <f>+'Page 2'!A19</f>
        <v>1</v>
      </c>
      <c r="B14" s="337">
        <f>IF('Page 2'!B19&lt;&gt;"",'Page 2'!B19,"")</f>
      </c>
      <c r="C14" s="389">
        <f>IF('Page 2'!C19&lt;&gt;"",'Page 2'!C19,"")</f>
      </c>
      <c r="D14" s="281">
        <f>IF('Page 2'!D19&lt;&gt;"",'Page 2'!D19,"")</f>
      </c>
      <c r="E14" s="385"/>
      <c r="F14" s="341"/>
    </row>
    <row r="15" spans="1:6" ht="12.75">
      <c r="A15" s="61">
        <f>+'Page 2'!A21</f>
        <v>2</v>
      </c>
      <c r="B15" s="337">
        <f>IF('Page 2'!B21&lt;&gt;"",'Page 2'!B21,"")</f>
      </c>
      <c r="C15" s="390">
        <f>IF('Page 2'!C21&lt;&gt;"",'Page 2'!C21,"")</f>
      </c>
      <c r="D15" s="338">
        <f>IF('Page 2'!D21&lt;&gt;"",'Page 2'!D21,"")</f>
      </c>
      <c r="E15" s="385"/>
      <c r="F15" s="341"/>
    </row>
    <row r="16" spans="1:6" ht="12.75">
      <c r="A16" s="61">
        <f>+'Page 2'!A22</f>
        <v>3</v>
      </c>
      <c r="B16" s="337">
        <f>IF('Page 2'!B22&lt;&gt;"",'Page 2'!B22,"")</f>
      </c>
      <c r="C16" s="390">
        <f>IF('Page 2'!C22&lt;&gt;"",'Page 2'!C22,"")</f>
      </c>
      <c r="D16" s="338">
        <f>IF('Page 2'!D22&lt;&gt;"",'Page 2'!D22,"")</f>
      </c>
      <c r="E16" s="385"/>
      <c r="F16" s="341"/>
    </row>
    <row r="17" spans="1:6" ht="12.75">
      <c r="A17" s="61">
        <f>+'Page 2'!A23</f>
        <v>4</v>
      </c>
      <c r="B17" s="337">
        <f>IF('Page 2'!B23&lt;&gt;"",'Page 2'!B23,"")</f>
      </c>
      <c r="C17" s="390">
        <f>IF('Page 2'!C23&lt;&gt;"",'Page 2'!C23,"")</f>
      </c>
      <c r="D17" s="338">
        <f>IF('Page 2'!D23&lt;&gt;"",'Page 2'!D23,"")</f>
      </c>
      <c r="E17" s="385"/>
      <c r="F17" s="341"/>
    </row>
    <row r="18" spans="1:6" ht="12.75">
      <c r="A18" s="61">
        <f>+'Page 2'!A24</f>
        <v>5</v>
      </c>
      <c r="B18" s="337">
        <f>IF('Page 2'!B24&lt;&gt;"",'Page 2'!B24,"")</f>
      </c>
      <c r="C18" s="390">
        <f>IF('Page 2'!C24&lt;&gt;"",'Page 2'!C24,"")</f>
      </c>
      <c r="D18" s="338">
        <f>IF('Page 2'!D24&lt;&gt;"",'Page 2'!D24,"")</f>
      </c>
      <c r="E18" s="385"/>
      <c r="F18" s="341"/>
    </row>
    <row r="19" spans="1:6" ht="12.75">
      <c r="A19" s="61">
        <f>+'Page 2'!A25</f>
        <v>6</v>
      </c>
      <c r="B19" s="337">
        <f>IF('Page 2'!B25&lt;&gt;"",'Page 2'!B25,"")</f>
      </c>
      <c r="C19" s="390">
        <f>IF('Page 2'!C25&lt;&gt;"",'Page 2'!C25,"")</f>
      </c>
      <c r="D19" s="338">
        <f>IF('Page 2'!D25&lt;&gt;"",'Page 2'!D25,"")</f>
      </c>
      <c r="E19" s="385"/>
      <c r="F19" s="341"/>
    </row>
    <row r="20" spans="1:6" ht="12.75">
      <c r="A20" s="61">
        <f>+'Page 2'!A26</f>
        <v>7</v>
      </c>
      <c r="B20" s="337">
        <f>IF('Page 2'!B26&lt;&gt;"",'Page 2'!B26,"")</f>
      </c>
      <c r="C20" s="390">
        <f>IF('Page 2'!C26&lt;&gt;"",'Page 2'!C26,"")</f>
      </c>
      <c r="D20" s="338">
        <f>IF('Page 2'!D26&lt;&gt;"",'Page 2'!D26,"")</f>
      </c>
      <c r="E20" s="385"/>
      <c r="F20" s="341"/>
    </row>
    <row r="21" spans="1:6" ht="12.75">
      <c r="A21" s="61">
        <f>+'Page 2'!A27</f>
        <v>8</v>
      </c>
      <c r="B21" s="337">
        <f>IF('Page 2'!B27&lt;&gt;"",'Page 2'!B27,"")</f>
      </c>
      <c r="C21" s="390">
        <f>IF('Page 2'!C27&lt;&gt;"",'Page 2'!C27,"")</f>
      </c>
      <c r="D21" s="338">
        <f>IF('Page 2'!D27&lt;&gt;"",'Page 2'!D27,"")</f>
      </c>
      <c r="E21" s="386"/>
      <c r="F21" s="342"/>
    </row>
    <row r="22" spans="1:6" ht="12.75">
      <c r="A22" s="61">
        <f>+'Page 2'!A28</f>
        <v>9</v>
      </c>
      <c r="B22" s="337">
        <f>IF('Page 2'!B28&lt;&gt;"",'Page 2'!B28,"")</f>
      </c>
      <c r="C22" s="390">
        <f>IF('Page 2'!C28&lt;&gt;"",'Page 2'!C28,"")</f>
      </c>
      <c r="D22" s="338">
        <f>IF('Page 2'!D28&lt;&gt;"",'Page 2'!D28,"")</f>
      </c>
      <c r="E22" s="385"/>
      <c r="F22" s="341"/>
    </row>
    <row r="23" spans="1:6" ht="12.75">
      <c r="A23" s="61">
        <f>+'Page 2'!A29</f>
        <v>10</v>
      </c>
      <c r="B23" s="337">
        <f>IF('Page 2'!B29&lt;&gt;"",'Page 2'!B29,"")</f>
      </c>
      <c r="C23" s="390">
        <f>IF('Page 2'!C29&lt;&gt;"",'Page 2'!C29,"")</f>
      </c>
      <c r="D23" s="338">
        <f>IF('Page 2'!D29&lt;&gt;"",'Page 2'!D29,"")</f>
      </c>
      <c r="E23" s="385"/>
      <c r="F23" s="341"/>
    </row>
    <row r="24" spans="1:6" ht="12.75">
      <c r="A24" s="61">
        <f>+'Page 2'!A30</f>
        <v>11</v>
      </c>
      <c r="B24" s="337">
        <f>IF('Page 2'!B30&lt;&gt;"",'Page 2'!B30,"")</f>
      </c>
      <c r="C24" s="390">
        <f>IF('Page 2'!C30&lt;&gt;"",'Page 2'!C30,"")</f>
      </c>
      <c r="D24" s="338">
        <f>IF('Page 2'!D30&lt;&gt;"",'Page 2'!D30,"")</f>
      </c>
      <c r="E24" s="385"/>
      <c r="F24" s="341"/>
    </row>
    <row r="25" spans="1:6" ht="12.75">
      <c r="A25" s="61">
        <f>+'Page 2'!A31</f>
        <v>12</v>
      </c>
      <c r="B25" s="337">
        <f>IF('Page 2'!B31&lt;&gt;"",'Page 2'!B31,"")</f>
      </c>
      <c r="C25" s="390">
        <f>IF('Page 2'!C31&lt;&gt;"",'Page 2'!C31,"")</f>
      </c>
      <c r="D25" s="338">
        <f>IF('Page 2'!D31&lt;&gt;"",'Page 2'!D31,"")</f>
      </c>
      <c r="E25" s="385"/>
      <c r="F25" s="341"/>
    </row>
    <row r="26" spans="1:6" ht="12.75">
      <c r="A26" s="61">
        <f>+'Page 2'!A32</f>
        <v>13</v>
      </c>
      <c r="B26" s="337">
        <f>IF('Page 2'!B32&lt;&gt;"",'Page 2'!B32,"")</f>
      </c>
      <c r="C26" s="390">
        <f>IF('Page 2'!C32&lt;&gt;"",'Page 2'!C32,"")</f>
      </c>
      <c r="D26" s="338">
        <f>IF('Page 2'!D32&lt;&gt;"",'Page 2'!D32,"")</f>
      </c>
      <c r="E26" s="385"/>
      <c r="F26" s="341"/>
    </row>
    <row r="27" spans="1:6" ht="12.75">
      <c r="A27" s="61">
        <f>+'Page 2'!A33</f>
        <v>14</v>
      </c>
      <c r="B27" s="337">
        <f>IF('Page 2'!B33&lt;&gt;"",'Page 2'!B33,"")</f>
      </c>
      <c r="C27" s="390">
        <f>IF('Page 2'!C33&lt;&gt;"",'Page 2'!C33,"")</f>
      </c>
      <c r="D27" s="338">
        <f>IF('Page 2'!D33&lt;&gt;"",'Page 2'!D33,"")</f>
      </c>
      <c r="E27" s="385"/>
      <c r="F27" s="341"/>
    </row>
    <row r="28" spans="1:6" ht="12.75">
      <c r="A28" s="61">
        <f>+'Page 2'!A34</f>
        <v>15</v>
      </c>
      <c r="B28" s="337">
        <f>IF('Page 2'!B34&lt;&gt;"",'Page 2'!B34,"")</f>
      </c>
      <c r="C28" s="390">
        <f>IF('Page 2'!C34&lt;&gt;"",'Page 2'!C34,"")</f>
      </c>
      <c r="D28" s="338">
        <f>IF('Page 2'!D34&lt;&gt;"",'Page 2'!D34,"")</f>
      </c>
      <c r="E28" s="385"/>
      <c r="F28" s="341"/>
    </row>
    <row r="29" spans="1:6" ht="12.75">
      <c r="A29" s="61">
        <f>+'Page 2'!A35</f>
        <v>16</v>
      </c>
      <c r="B29" s="337">
        <f>IF('Page 2'!B35&lt;&gt;"",'Page 2'!B35,"")</f>
      </c>
      <c r="C29" s="390">
        <f>IF('Page 2'!C35&lt;&gt;"",'Page 2'!C35,"")</f>
      </c>
      <c r="D29" s="338">
        <f>IF('Page 2'!D35&lt;&gt;"",'Page 2'!D35,"")</f>
      </c>
      <c r="E29" s="385"/>
      <c r="F29" s="341"/>
    </row>
    <row r="30" spans="1:6" ht="12.75">
      <c r="A30" s="61">
        <f>+'Page 2'!A36</f>
        <v>17</v>
      </c>
      <c r="B30" s="337">
        <f>IF('Page 2'!B36&lt;&gt;"",'Page 2'!B36,"")</f>
      </c>
      <c r="C30" s="390">
        <f>IF('Page 2'!C36&lt;&gt;"",'Page 2'!C36,"")</f>
      </c>
      <c r="D30" s="338">
        <f>IF('Page 2'!D36&lt;&gt;"",'Page 2'!D36,"")</f>
      </c>
      <c r="E30" s="385"/>
      <c r="F30" s="341"/>
    </row>
    <row r="31" spans="1:6" ht="12.75">
      <c r="A31" s="61">
        <f>+'Page 2'!A37</f>
        <v>18</v>
      </c>
      <c r="B31" s="337">
        <f>IF('Page 2'!B37&lt;&gt;"",'Page 2'!B37,"")</f>
      </c>
      <c r="C31" s="390">
        <f>IF('Page 2'!C37&lt;&gt;"",'Page 2'!C37,"")</f>
      </c>
      <c r="D31" s="338">
        <f>IF('Page 2'!D37&lt;&gt;"",'Page 2'!D37,"")</f>
      </c>
      <c r="E31" s="385"/>
      <c r="F31" s="341"/>
    </row>
    <row r="32" spans="1:6" ht="12.75">
      <c r="A32" s="61">
        <f>+'Page 2'!A38</f>
        <v>19</v>
      </c>
      <c r="B32" s="337">
        <f>IF('Page 2'!B38&lt;&gt;"",'Page 2'!B38,"")</f>
      </c>
      <c r="C32" s="390">
        <f>IF('Page 2'!C38&lt;&gt;"",'Page 2'!C38,"")</f>
      </c>
      <c r="D32" s="338">
        <f>IF('Page 2'!D38&lt;&gt;"",'Page 2'!D38,"")</f>
      </c>
      <c r="E32" s="385"/>
      <c r="F32" s="341"/>
    </row>
    <row r="33" spans="1:6" ht="13.5" thickBot="1">
      <c r="A33" s="177">
        <f>+'Page 2'!A39</f>
        <v>20</v>
      </c>
      <c r="B33" s="339">
        <f>IF('Page 2'!B39&lt;&gt;"",'Page 2'!B39,"")</f>
      </c>
      <c r="C33" s="391">
        <f>IF('Page 2'!C39&lt;&gt;"",'Page 2'!C39,"")</f>
      </c>
      <c r="D33" s="340">
        <f>IF('Page 2'!D39&lt;&gt;"",'Page 2'!D39,"")</f>
      </c>
      <c r="E33" s="387"/>
      <c r="F33" s="343"/>
    </row>
    <row r="34" ht="13.5" thickTop="1"/>
    <row r="35" spans="1:6" ht="12.75">
      <c r="A35" s="82" t="str">
        <f>+'Page 2'!A42</f>
        <v>Return of Corporate Information - Public Register</v>
      </c>
      <c r="B35" s="23"/>
      <c r="C35" s="23"/>
      <c r="D35" s="23"/>
      <c r="E35" s="32"/>
      <c r="F35" s="458" t="s">
        <v>138</v>
      </c>
    </row>
    <row r="41" spans="1:5" ht="14.25">
      <c r="A41" s="62"/>
      <c r="B41" s="25"/>
      <c r="C41" s="25"/>
      <c r="D41" s="25"/>
      <c r="E41" s="21"/>
    </row>
  </sheetData>
  <mergeCells count="5">
    <mergeCell ref="A1:F1"/>
    <mergeCell ref="A12:A13"/>
    <mergeCell ref="B12:D12"/>
    <mergeCell ref="E12:F12"/>
    <mergeCell ref="A6:F6"/>
  </mergeCells>
  <printOptions horizontalCentered="1"/>
  <pageMargins left="0.1968503937007874" right="0.1968503937007874" top="0.5905511811023623" bottom="0.1968503937007874" header="0" footer="0"/>
  <pageSetup fitToHeight="1" fitToWidth="1" orientation="landscape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7"/>
  <sheetViews>
    <sheetView showGridLines="0" workbookViewId="0" topLeftCell="B1">
      <selection activeCell="D7" sqref="D7"/>
    </sheetView>
  </sheetViews>
  <sheetFormatPr defaultColWidth="9.140625" defaultRowHeight="12.75"/>
  <cols>
    <col min="1" max="1" width="3.421875" style="0" customWidth="1"/>
    <col min="2" max="2" width="19.140625" style="0" customWidth="1"/>
    <col min="3" max="3" width="21.00390625" style="0" customWidth="1"/>
    <col min="4" max="4" width="7.28125" style="0" customWidth="1"/>
    <col min="5" max="5" width="59.28125" style="0" customWidth="1"/>
  </cols>
  <sheetData>
    <row r="1" spans="1:5" ht="18.75" customHeight="1" thickBot="1">
      <c r="A1" s="602" t="str">
        <f>+'Page 3'!A1</f>
        <v>OSFI-57 RETURN OF CORPORATE INFORMATION</v>
      </c>
      <c r="B1" s="602"/>
      <c r="C1" s="602"/>
      <c r="D1" s="602"/>
      <c r="E1" s="602"/>
    </row>
    <row r="2" spans="1:9" ht="18.75" customHeight="1" thickTop="1">
      <c r="A2" s="22"/>
      <c r="B2" s="126" t="s">
        <v>4</v>
      </c>
      <c r="C2" s="168"/>
      <c r="D2" s="168"/>
      <c r="E2" s="83" t="str">
        <f>IF('Page 1'!C26&lt;&gt;"","Date of This Return","Date of Last Annual Meeting")</f>
        <v>Date of Last Annual Meeting</v>
      </c>
      <c r="I2" s="4"/>
    </row>
    <row r="3" spans="1:9" ht="12.75">
      <c r="A3" s="92"/>
      <c r="B3" s="111" t="str">
        <f>IF('Page 1'!B10&lt;&gt;"",'Page 1'!B10," ")</f>
        <v> </v>
      </c>
      <c r="C3" s="170"/>
      <c r="D3" s="170"/>
      <c r="E3" s="214">
        <f>IF('Page 1'!$P$18="","",'Page 1'!P18)</f>
      </c>
      <c r="F3" s="97"/>
      <c r="G3" s="4"/>
      <c r="I3" s="4"/>
    </row>
    <row r="4" spans="1:5" ht="7.5" customHeight="1" thickBot="1">
      <c r="A4" s="12"/>
      <c r="B4" s="77"/>
      <c r="C4" s="77"/>
      <c r="D4" s="77"/>
      <c r="E4" s="46"/>
    </row>
    <row r="5" ht="9.75" customHeight="1" thickTop="1"/>
    <row r="6" spans="1:5" ht="12.75">
      <c r="A6" s="38" t="s">
        <v>75</v>
      </c>
      <c r="B6" s="37"/>
      <c r="C6" s="37"/>
      <c r="D6" s="37"/>
      <c r="E6" s="167" t="s">
        <v>44</v>
      </c>
    </row>
    <row r="7" spans="1:5" ht="9" customHeight="1">
      <c r="A7" s="38"/>
      <c r="B7" s="37"/>
      <c r="C7" s="37"/>
      <c r="D7" s="37"/>
      <c r="E7" s="167"/>
    </row>
    <row r="8" spans="1:5" ht="15.75">
      <c r="A8" s="621" t="s">
        <v>121</v>
      </c>
      <c r="B8" s="622"/>
      <c r="C8" s="622"/>
      <c r="D8" s="622"/>
      <c r="E8" s="622"/>
    </row>
    <row r="9" ht="8.25" customHeight="1"/>
    <row r="10" spans="1:5" ht="12.75">
      <c r="A10" s="9" t="s">
        <v>11</v>
      </c>
      <c r="B10" s="618" t="s">
        <v>105</v>
      </c>
      <c r="C10" s="618"/>
      <c r="D10" s="618"/>
      <c r="E10" s="619"/>
    </row>
    <row r="11" spans="1:5" ht="13.5" customHeight="1">
      <c r="A11" s="9"/>
      <c r="B11" s="619"/>
      <c r="C11" s="619"/>
      <c r="D11" s="619"/>
      <c r="E11" s="619"/>
    </row>
    <row r="12" spans="1:5" ht="26.25" customHeight="1">
      <c r="A12" s="9"/>
      <c r="B12" s="620" t="s">
        <v>118</v>
      </c>
      <c r="C12" s="620"/>
      <c r="D12" s="620"/>
      <c r="E12" s="620"/>
    </row>
    <row r="13" spans="1:5" ht="9" customHeight="1" thickBot="1">
      <c r="A13" s="9"/>
      <c r="B13" s="169"/>
      <c r="C13" s="169"/>
      <c r="D13" s="169"/>
      <c r="E13" s="169"/>
    </row>
    <row r="14" spans="1:5" ht="14.25" customHeight="1" thickTop="1">
      <c r="A14" s="616" t="s">
        <v>7</v>
      </c>
      <c r="B14" s="611" t="s">
        <v>61</v>
      </c>
      <c r="C14" s="612"/>
      <c r="D14" s="613"/>
      <c r="E14" s="614" t="s">
        <v>53</v>
      </c>
    </row>
    <row r="15" spans="1:5" ht="49.5" customHeight="1" thickBot="1">
      <c r="A15" s="617"/>
      <c r="B15" s="180" t="s">
        <v>62</v>
      </c>
      <c r="C15" s="392" t="s">
        <v>63</v>
      </c>
      <c r="D15" s="181" t="s">
        <v>64</v>
      </c>
      <c r="E15" s="615"/>
    </row>
    <row r="16" spans="1:5" ht="13.5" thickTop="1">
      <c r="A16" s="61">
        <f>+'Page 2'!A19</f>
        <v>1</v>
      </c>
      <c r="B16" s="344">
        <f>IF('Page 2'!B19&lt;&gt;"",'Page 2'!B19,"")</f>
      </c>
      <c r="C16" s="393">
        <f>IF('Page 2'!C19&lt;&gt;"",'Page 2'!C19,"")</f>
      </c>
      <c r="D16" s="345">
        <f>IF('Page 2'!D19&lt;&gt;"",'Page 2'!D19,"")</f>
      </c>
      <c r="E16" s="349"/>
    </row>
    <row r="17" spans="1:5" ht="12.75">
      <c r="A17" s="78">
        <f aca="true" t="shared" si="0" ref="A17:A23">+A16+1</f>
        <v>2</v>
      </c>
      <c r="B17" s="344">
        <f>IF('Page 2'!B21&lt;&gt;"",'Page 2'!B21,"")</f>
      </c>
      <c r="C17" s="394">
        <f>IF('Page 2'!C21&lt;&gt;"",'Page 2'!C21,"")</f>
      </c>
      <c r="D17" s="346">
        <f>IF('Page 2'!D21&lt;&gt;"",'Page 2'!D21,"")</f>
      </c>
      <c r="E17" s="349"/>
    </row>
    <row r="18" spans="1:5" ht="12.75">
      <c r="A18" s="78">
        <f t="shared" si="0"/>
        <v>3</v>
      </c>
      <c r="B18" s="344">
        <f>IF('Page 2'!B22&lt;&gt;"",'Page 2'!B22,"")</f>
      </c>
      <c r="C18" s="394">
        <f>IF('Page 2'!C22&lt;&gt;"",'Page 2'!C22,"")</f>
      </c>
      <c r="D18" s="346">
        <f>IF('Page 2'!D22&lt;&gt;"",'Page 2'!D22,"")</f>
      </c>
      <c r="E18" s="349"/>
    </row>
    <row r="19" spans="1:5" ht="12.75">
      <c r="A19" s="78">
        <f t="shared" si="0"/>
        <v>4</v>
      </c>
      <c r="B19" s="344">
        <f>IF('Page 2'!B23&lt;&gt;"",'Page 2'!B23,"")</f>
      </c>
      <c r="C19" s="394">
        <f>IF('Page 2'!C23&lt;&gt;"",'Page 2'!C23,"")</f>
      </c>
      <c r="D19" s="346">
        <f>IF('Page 2'!D23&lt;&gt;"",'Page 2'!D23,"")</f>
      </c>
      <c r="E19" s="209"/>
    </row>
    <row r="20" spans="1:5" ht="12.75">
      <c r="A20" s="78">
        <f t="shared" si="0"/>
        <v>5</v>
      </c>
      <c r="B20" s="344">
        <f>IF('Page 2'!B24&lt;&gt;"",'Page 2'!B24,"")</f>
      </c>
      <c r="C20" s="394">
        <f>IF('Page 2'!C24&lt;&gt;"",'Page 2'!C24,"")</f>
      </c>
      <c r="D20" s="346">
        <f>IF('Page 2'!D24&lt;&gt;"",'Page 2'!D24,"")</f>
      </c>
      <c r="E20" s="349"/>
    </row>
    <row r="21" spans="1:5" ht="12.75">
      <c r="A21" s="78">
        <f t="shared" si="0"/>
        <v>6</v>
      </c>
      <c r="B21" s="344">
        <f>IF('Page 2'!B25&lt;&gt;"",'Page 2'!B25,"")</f>
      </c>
      <c r="C21" s="394">
        <f>IF('Page 2'!C25&lt;&gt;"",'Page 2'!C25,"")</f>
      </c>
      <c r="D21" s="346">
        <f>IF('Page 2'!D25&lt;&gt;"",'Page 2'!D25,"")</f>
      </c>
      <c r="E21" s="349"/>
    </row>
    <row r="22" spans="1:5" ht="12.75">
      <c r="A22" s="78">
        <f t="shared" si="0"/>
        <v>7</v>
      </c>
      <c r="B22" s="344">
        <f>IF('Page 2'!B26&lt;&gt;"",'Page 2'!B26,"")</f>
      </c>
      <c r="C22" s="394">
        <f>IF('Page 2'!C26&lt;&gt;"",'Page 2'!C26,"")</f>
      </c>
      <c r="D22" s="346">
        <f>IF('Page 2'!D26&lt;&gt;"",'Page 2'!D26,"")</f>
      </c>
      <c r="E22" s="349"/>
    </row>
    <row r="23" spans="1:5" ht="12.75">
      <c r="A23" s="78">
        <f t="shared" si="0"/>
        <v>8</v>
      </c>
      <c r="B23" s="344">
        <f>IF('Page 2'!B27&lt;&gt;"",'Page 2'!B27,"")</f>
      </c>
      <c r="C23" s="394">
        <f>IF('Page 2'!C27&lt;&gt;"",'Page 2'!C27,"")</f>
      </c>
      <c r="D23" s="346">
        <f>IF('Page 2'!D27&lt;&gt;"",'Page 2'!D27,"")</f>
      </c>
      <c r="E23" s="349"/>
    </row>
    <row r="24" spans="1:5" ht="12.75">
      <c r="A24" s="78">
        <f aca="true" t="shared" si="1" ref="A24:A32">+A23+1</f>
        <v>9</v>
      </c>
      <c r="B24" s="344">
        <f>IF('Page 2'!B28&lt;&gt;"",'Page 2'!B28,"")</f>
      </c>
      <c r="C24" s="394">
        <f>IF('Page 2'!C28&lt;&gt;"",'Page 2'!C28,"")</f>
      </c>
      <c r="D24" s="346">
        <f>IF('Page 2'!D28&lt;&gt;"",'Page 2'!D28,"")</f>
      </c>
      <c r="E24" s="349"/>
    </row>
    <row r="25" spans="1:5" ht="12.75">
      <c r="A25" s="78">
        <f t="shared" si="1"/>
        <v>10</v>
      </c>
      <c r="B25" s="344">
        <f>IF('Page 2'!B29&lt;&gt;"",'Page 2'!B29,"")</f>
      </c>
      <c r="C25" s="394">
        <f>IF('Page 2'!C29&lt;&gt;"",'Page 2'!C29,"")</f>
      </c>
      <c r="D25" s="346">
        <f>IF('Page 2'!D29&lt;&gt;"",'Page 2'!D29,"")</f>
      </c>
      <c r="E25" s="349"/>
    </row>
    <row r="26" spans="1:5" ht="12.75">
      <c r="A26" s="78">
        <f t="shared" si="1"/>
        <v>11</v>
      </c>
      <c r="B26" s="344">
        <f>IF('Page 2'!B30&lt;&gt;"",'Page 2'!B30,"")</f>
      </c>
      <c r="C26" s="394">
        <f>IF('Page 2'!C30&lt;&gt;"",'Page 2'!C30,"")</f>
      </c>
      <c r="D26" s="346">
        <f>IF('Page 2'!D30&lt;&gt;"",'Page 2'!D30,"")</f>
      </c>
      <c r="E26" s="349"/>
    </row>
    <row r="27" spans="1:5" ht="12.75">
      <c r="A27" s="78">
        <f t="shared" si="1"/>
        <v>12</v>
      </c>
      <c r="B27" s="344">
        <f>IF('Page 2'!B31&lt;&gt;"",'Page 2'!B31,"")</f>
      </c>
      <c r="C27" s="394">
        <f>IF('Page 2'!C31&lt;&gt;"",'Page 2'!C31,"")</f>
      </c>
      <c r="D27" s="346">
        <f>IF('Page 2'!D31&lt;&gt;"",'Page 2'!D31,"")</f>
      </c>
      <c r="E27" s="349"/>
    </row>
    <row r="28" spans="1:5" ht="12.75">
      <c r="A28" s="78">
        <f t="shared" si="1"/>
        <v>13</v>
      </c>
      <c r="B28" s="344">
        <f>IF('Page 2'!B32&lt;&gt;"",'Page 2'!B32,"")</f>
      </c>
      <c r="C28" s="394">
        <f>IF('Page 2'!C32&lt;&gt;"",'Page 2'!C32,"")</f>
      </c>
      <c r="D28" s="346">
        <f>IF('Page 2'!D32&lt;&gt;"",'Page 2'!D32,"")</f>
      </c>
      <c r="E28" s="349"/>
    </row>
    <row r="29" spans="1:5" ht="12.75">
      <c r="A29" s="78">
        <f t="shared" si="1"/>
        <v>14</v>
      </c>
      <c r="B29" s="344">
        <f>IF('Page 2'!B33&lt;&gt;"",'Page 2'!B33,"")</f>
      </c>
      <c r="C29" s="394">
        <f>IF('Page 2'!C33&lt;&gt;"",'Page 2'!C33,"")</f>
      </c>
      <c r="D29" s="346">
        <f>IF('Page 2'!D33&lt;&gt;"",'Page 2'!D33,"")</f>
      </c>
      <c r="E29" s="349"/>
    </row>
    <row r="30" spans="1:5" ht="12.75">
      <c r="A30" s="78">
        <f t="shared" si="1"/>
        <v>15</v>
      </c>
      <c r="B30" s="344">
        <f>IF('Page 2'!B34&lt;&gt;"",'Page 2'!B34,"")</f>
      </c>
      <c r="C30" s="394">
        <f>IF('Page 2'!C34&lt;&gt;"",'Page 2'!C34,"")</f>
      </c>
      <c r="D30" s="346">
        <f>IF('Page 2'!D34&lt;&gt;"",'Page 2'!D34,"")</f>
      </c>
      <c r="E30" s="349"/>
    </row>
    <row r="31" spans="1:5" ht="12.75">
      <c r="A31" s="78">
        <f t="shared" si="1"/>
        <v>16</v>
      </c>
      <c r="B31" s="344">
        <f>IF('Page 2'!B35&lt;&gt;"",'Page 2'!B35,"")</f>
      </c>
      <c r="C31" s="394">
        <f>IF('Page 2'!C35&lt;&gt;"",'Page 2'!C35,"")</f>
      </c>
      <c r="D31" s="346">
        <f>IF('Page 2'!D35&lt;&gt;"",'Page 2'!D35,"")</f>
      </c>
      <c r="E31" s="349"/>
    </row>
    <row r="32" spans="1:5" ht="12.75">
      <c r="A32" s="78">
        <f t="shared" si="1"/>
        <v>17</v>
      </c>
      <c r="B32" s="344">
        <f>IF('Page 2'!B36&lt;&gt;"",'Page 2'!B36,"")</f>
      </c>
      <c r="C32" s="394">
        <f>IF('Page 2'!C36&lt;&gt;"",'Page 2'!C36,"")</f>
      </c>
      <c r="D32" s="346">
        <f>IF('Page 2'!D36&lt;&gt;"",'Page 2'!D36,"")</f>
      </c>
      <c r="E32" s="349"/>
    </row>
    <row r="33" spans="1:5" ht="12.75">
      <c r="A33" s="78">
        <f>+A32+1</f>
        <v>18</v>
      </c>
      <c r="B33" s="344">
        <f>IF('Page 2'!B37&lt;&gt;"",'Page 2'!B37,"")</f>
      </c>
      <c r="C33" s="394">
        <f>IF('Page 2'!C37&lt;&gt;"",'Page 2'!C37,"")</f>
      </c>
      <c r="D33" s="346">
        <f>IF('Page 2'!D37&lt;&gt;"",'Page 2'!D37,"")</f>
      </c>
      <c r="E33" s="349"/>
    </row>
    <row r="34" spans="1:5" ht="12.75">
      <c r="A34" s="78">
        <f>+A33+1</f>
        <v>19</v>
      </c>
      <c r="B34" s="344">
        <f>IF('Page 2'!B38&lt;&gt;"",'Page 2'!B38,"")</f>
      </c>
      <c r="C34" s="394">
        <f>IF('Page 2'!C38&lt;&gt;"",'Page 2'!C38,"")</f>
      </c>
      <c r="D34" s="346">
        <f>IF('Page 2'!D38&lt;&gt;"",'Page 2'!D38,"")</f>
      </c>
      <c r="E34" s="349"/>
    </row>
    <row r="35" spans="1:5" ht="13.5" thickBot="1">
      <c r="A35" s="210">
        <f>+A34+1</f>
        <v>20</v>
      </c>
      <c r="B35" s="347">
        <f>IF('Page 2'!B39&lt;&gt;"",'Page 2'!B39,"")</f>
      </c>
      <c r="C35" s="395">
        <f>IF('Page 2'!C39&lt;&gt;"",'Page 2'!C39,"")</f>
      </c>
      <c r="D35" s="348">
        <f>IF('Page 2'!D39&lt;&gt;"",'Page 2'!D39,"")</f>
      </c>
      <c r="E35" s="343"/>
    </row>
    <row r="36" spans="1:4" ht="15" thickTop="1">
      <c r="A36" s="26"/>
      <c r="B36" s="25"/>
      <c r="C36" s="25"/>
      <c r="D36" s="25"/>
    </row>
    <row r="37" spans="1:5" ht="12.75">
      <c r="A37" s="23" t="str">
        <f>+'Page 2'!A42</f>
        <v>Return of Corporate Information - Public Register</v>
      </c>
      <c r="E37" s="457" t="s">
        <v>138</v>
      </c>
    </row>
  </sheetData>
  <mergeCells count="7">
    <mergeCell ref="A1:E1"/>
    <mergeCell ref="B14:D14"/>
    <mergeCell ref="E14:E15"/>
    <mergeCell ref="A14:A15"/>
    <mergeCell ref="B10:E11"/>
    <mergeCell ref="B12:E12"/>
    <mergeCell ref="A8:E8"/>
  </mergeCells>
  <printOptions horizontalCentered="1"/>
  <pageMargins left="0.1968503937007874" right="0.1968503937007874" top="0.5905511811023623" bottom="0.3937007874015748" header="0" footer="0"/>
  <pageSetup fitToHeight="1" fitToWidth="1" horizontalDpi="300" verticalDpi="300" orientation="landscape" scale="6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4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3.28125" style="57" customWidth="1"/>
    <col min="2" max="3" width="24.7109375" style="0" customWidth="1"/>
    <col min="4" max="4" width="7.28125" style="0" customWidth="1"/>
    <col min="5" max="5" width="30.421875" style="0" customWidth="1"/>
    <col min="6" max="6" width="9.8515625" style="0" customWidth="1"/>
    <col min="7" max="7" width="2.140625" style="0" customWidth="1"/>
  </cols>
  <sheetData>
    <row r="1" spans="1:7" ht="18" customHeight="1" thickBot="1">
      <c r="A1" s="602" t="str">
        <f>+'Page 2'!A1</f>
        <v>OSFI-57 RETURN OF CORPORATE INFORMATION</v>
      </c>
      <c r="B1" s="602"/>
      <c r="C1" s="602"/>
      <c r="D1" s="602"/>
      <c r="E1" s="602"/>
      <c r="F1" s="602"/>
      <c r="G1" s="602"/>
    </row>
    <row r="2" spans="1:10" ht="13.5" thickTop="1">
      <c r="A2" s="174"/>
      <c r="B2" s="126" t="s">
        <v>4</v>
      </c>
      <c r="F2" s="31"/>
      <c r="G2" s="83" t="str">
        <f>IF('Page 1'!C26&lt;&gt;"","Date of This Return","Date of Last Annual Meeting")</f>
        <v>Date of Last Annual Meeting</v>
      </c>
      <c r="J2" s="4"/>
    </row>
    <row r="3" spans="1:10" ht="12.75">
      <c r="A3" s="175"/>
      <c r="B3" s="111" t="str">
        <f>IF('Page 1'!B10&lt;&gt;"",'Page 1'!B10," ")</f>
        <v> </v>
      </c>
      <c r="D3" s="624">
        <f>IF('Page 1'!P18="","",'Page 1'!P18)</f>
      </c>
      <c r="E3" s="624"/>
      <c r="F3" s="624"/>
      <c r="G3" s="94"/>
      <c r="J3" s="4"/>
    </row>
    <row r="4" spans="1:7" ht="7.5" customHeight="1" thickBot="1">
      <c r="A4" s="33"/>
      <c r="B4" s="60"/>
      <c r="C4" s="7"/>
      <c r="D4" s="7"/>
      <c r="E4" s="7"/>
      <c r="F4" s="47"/>
      <c r="G4" s="14"/>
    </row>
    <row r="5" ht="7.5" customHeight="1" thickTop="1"/>
    <row r="6" spans="1:7" ht="12.75">
      <c r="A6" s="58" t="s">
        <v>75</v>
      </c>
      <c r="G6" s="167" t="s">
        <v>44</v>
      </c>
    </row>
    <row r="7" spans="1:7" ht="7.5" customHeight="1">
      <c r="A7" s="58"/>
      <c r="G7" s="167"/>
    </row>
    <row r="8" spans="1:7" ht="15.75">
      <c r="A8" s="610" t="s">
        <v>122</v>
      </c>
      <c r="B8" s="628"/>
      <c r="C8" s="628"/>
      <c r="D8" s="628"/>
      <c r="E8" s="628"/>
      <c r="F8" s="628"/>
      <c r="G8" s="167"/>
    </row>
    <row r="9" spans="3:6" ht="7.5" customHeight="1">
      <c r="C9" s="5"/>
      <c r="D9" s="5"/>
      <c r="E9" s="5"/>
      <c r="F9" s="5"/>
    </row>
    <row r="10" spans="1:6" ht="12.75">
      <c r="A10" s="59" t="s">
        <v>14</v>
      </c>
      <c r="B10" s="9" t="s">
        <v>123</v>
      </c>
      <c r="F10" s="5"/>
    </row>
    <row r="11" spans="1:6" ht="17.25" customHeight="1">
      <c r="A11"/>
      <c r="B11" s="623" t="s">
        <v>106</v>
      </c>
      <c r="C11" s="623"/>
      <c r="D11" s="623"/>
      <c r="E11" s="623"/>
      <c r="F11" s="623"/>
    </row>
    <row r="12" spans="1:6" ht="6.75" customHeight="1" thickBot="1">
      <c r="A12" s="60"/>
      <c r="B12" s="7"/>
      <c r="C12" s="35"/>
      <c r="D12" s="35"/>
      <c r="E12" s="35"/>
      <c r="F12" s="7"/>
    </row>
    <row r="13" spans="1:6" ht="21.75" customHeight="1" thickTop="1">
      <c r="A13" s="603"/>
      <c r="B13" s="625" t="s">
        <v>119</v>
      </c>
      <c r="C13" s="626"/>
      <c r="D13" s="627"/>
      <c r="E13" s="276" t="s">
        <v>109</v>
      </c>
      <c r="F13" s="363" t="s">
        <v>108</v>
      </c>
    </row>
    <row r="14" spans="1:6" ht="24.75" customHeight="1">
      <c r="A14" s="604"/>
      <c r="B14" s="274" t="s">
        <v>62</v>
      </c>
      <c r="C14" s="396" t="s">
        <v>63</v>
      </c>
      <c r="D14" s="179" t="s">
        <v>64</v>
      </c>
      <c r="E14" s="275"/>
      <c r="F14" s="364" t="s">
        <v>107</v>
      </c>
    </row>
    <row r="15" spans="1:6" ht="12.75">
      <c r="A15" s="61">
        <f>+'Page 2'!A19</f>
        <v>1</v>
      </c>
      <c r="B15" s="344">
        <f>IF('Page 2'!B19&lt;&gt;"",'Page 2'!B19,"")</f>
      </c>
      <c r="C15" s="394">
        <f>IF('Page 2'!C19&lt;&gt;"",'Page 2'!C19,"")</f>
      </c>
      <c r="D15" s="346">
        <f>IF('Page 2'!D19&lt;&gt;"",'Page 2'!D19,"")</f>
      </c>
      <c r="E15" s="172"/>
      <c r="F15" s="365"/>
    </row>
    <row r="16" spans="1:6" ht="12.75">
      <c r="A16" s="61">
        <f>+'Page 2'!A21</f>
        <v>2</v>
      </c>
      <c r="B16" s="344">
        <f>IF('Page 2'!B21&lt;&gt;"",'Page 2'!B21,"")</f>
      </c>
      <c r="C16" s="397">
        <f>IF('Page 2'!C21&lt;&gt;"",'Page 2'!C21,"")</f>
      </c>
      <c r="D16" s="350">
        <f>IF('Page 2'!D21&lt;&gt;"",'Page 2'!D21,"")</f>
      </c>
      <c r="E16" s="173"/>
      <c r="F16" s="365"/>
    </row>
    <row r="17" spans="1:6" ht="12.75">
      <c r="A17" s="61">
        <f>+'Page 2'!A22</f>
        <v>3</v>
      </c>
      <c r="B17" s="344">
        <f>IF('Page 2'!B22&lt;&gt;"",'Page 2'!B22,"")</f>
      </c>
      <c r="C17" s="397">
        <f>IF('Page 2'!C22&lt;&gt;"",'Page 2'!C22,"")</f>
      </c>
      <c r="D17" s="350">
        <f>IF('Page 2'!D22&lt;&gt;"",'Page 2'!D22,"")</f>
      </c>
      <c r="E17" s="173"/>
      <c r="F17" s="365"/>
    </row>
    <row r="18" spans="1:6" ht="12.75">
      <c r="A18" s="61">
        <f>+'Page 2'!A23</f>
        <v>4</v>
      </c>
      <c r="B18" s="344">
        <f>IF('Page 2'!B23&lt;&gt;"",'Page 2'!B23,"")</f>
      </c>
      <c r="C18" s="397">
        <f>IF('Page 2'!C23&lt;&gt;"",'Page 2'!C23,"")</f>
      </c>
      <c r="D18" s="350">
        <f>IF('Page 2'!D23&lt;&gt;"",'Page 2'!D23,"")</f>
      </c>
      <c r="E18" s="173"/>
      <c r="F18" s="365"/>
    </row>
    <row r="19" spans="1:6" ht="12.75">
      <c r="A19" s="61">
        <f>+'Page 2'!A24</f>
        <v>5</v>
      </c>
      <c r="B19" s="344">
        <f>IF('Page 2'!B24&lt;&gt;"",'Page 2'!B24,"")</f>
      </c>
      <c r="C19" s="397">
        <f>IF('Page 2'!C24&lt;&gt;"",'Page 2'!C24,"")</f>
      </c>
      <c r="D19" s="350">
        <f>IF('Page 2'!D24&lt;&gt;"",'Page 2'!D24,"")</f>
      </c>
      <c r="E19" s="173"/>
      <c r="F19" s="365"/>
    </row>
    <row r="20" spans="1:6" ht="12.75">
      <c r="A20" s="61">
        <f>+'Page 2'!A25</f>
        <v>6</v>
      </c>
      <c r="B20" s="344">
        <f>IF('Page 2'!B25&lt;&gt;"",'Page 2'!B25,"")</f>
      </c>
      <c r="C20" s="397">
        <f>IF('Page 2'!C25&lt;&gt;"",'Page 2'!C25,"")</f>
      </c>
      <c r="D20" s="350">
        <f>IF('Page 2'!D25&lt;&gt;"",'Page 2'!D25,"")</f>
      </c>
      <c r="E20" s="173"/>
      <c r="F20" s="365"/>
    </row>
    <row r="21" spans="1:6" ht="12.75">
      <c r="A21" s="61">
        <f>+'Page 2'!A26</f>
        <v>7</v>
      </c>
      <c r="B21" s="344">
        <f>IF('Page 2'!B26&lt;&gt;"",'Page 2'!B26,"")</f>
      </c>
      <c r="C21" s="397">
        <f>IF('Page 2'!C26&lt;&gt;"",'Page 2'!C26,"")</f>
      </c>
      <c r="D21" s="350">
        <f>IF('Page 2'!D26&lt;&gt;"",'Page 2'!D26,"")</f>
      </c>
      <c r="E21" s="173"/>
      <c r="F21" s="365"/>
    </row>
    <row r="22" spans="1:6" ht="12.75">
      <c r="A22" s="61">
        <f>+'Page 2'!A27</f>
        <v>8</v>
      </c>
      <c r="B22" s="344">
        <f>IF('Page 2'!B27&lt;&gt;"",'Page 2'!B27,"")</f>
      </c>
      <c r="C22" s="397">
        <f>IF('Page 2'!C27&lt;&gt;"",'Page 2'!C27,"")</f>
      </c>
      <c r="D22" s="350">
        <f>IF('Page 2'!D27&lt;&gt;"",'Page 2'!D27,"")</f>
      </c>
      <c r="E22" s="173"/>
      <c r="F22" s="365"/>
    </row>
    <row r="23" spans="1:6" ht="12.75">
      <c r="A23" s="61">
        <f>+'Page 2'!A28</f>
        <v>9</v>
      </c>
      <c r="B23" s="344">
        <f>IF('Page 2'!B28&lt;&gt;"",'Page 2'!B28,"")</f>
      </c>
      <c r="C23" s="397">
        <f>IF('Page 2'!C28&lt;&gt;"",'Page 2'!C28,"")</f>
      </c>
      <c r="D23" s="350">
        <f>IF('Page 2'!D28&lt;&gt;"",'Page 2'!D28,"")</f>
      </c>
      <c r="E23" s="173"/>
      <c r="F23" s="365"/>
    </row>
    <row r="24" spans="1:6" ht="12.75">
      <c r="A24" s="61">
        <f>+'Page 2'!A29</f>
        <v>10</v>
      </c>
      <c r="B24" s="344">
        <f>IF('Page 2'!B29&lt;&gt;"",'Page 2'!B29,"")</f>
      </c>
      <c r="C24" s="397">
        <f>IF('Page 2'!C29&lt;&gt;"",'Page 2'!C29,"")</f>
      </c>
      <c r="D24" s="350">
        <f>IF('Page 2'!D29&lt;&gt;"",'Page 2'!D29,"")</f>
      </c>
      <c r="E24" s="173"/>
      <c r="F24" s="365"/>
    </row>
    <row r="25" spans="1:6" ht="12.75">
      <c r="A25" s="61">
        <f>+'Page 2'!A30</f>
        <v>11</v>
      </c>
      <c r="B25" s="344">
        <f>IF('Page 2'!B30&lt;&gt;"",'Page 2'!B30,"")</f>
      </c>
      <c r="C25" s="397">
        <f>IF('Page 2'!C30&lt;&gt;"",'Page 2'!C30,"")</f>
      </c>
      <c r="D25" s="350">
        <f>IF('Page 2'!D30&lt;&gt;"",'Page 2'!D30,"")</f>
      </c>
      <c r="E25" s="173"/>
      <c r="F25" s="365"/>
    </row>
    <row r="26" spans="1:6" ht="12.75">
      <c r="A26" s="61">
        <f>+'Page 2'!A31</f>
        <v>12</v>
      </c>
      <c r="B26" s="344">
        <f>IF('Page 2'!B31&lt;&gt;"",'Page 2'!B31,"")</f>
      </c>
      <c r="C26" s="397">
        <f>IF('Page 2'!C31&lt;&gt;"",'Page 2'!C31,"")</f>
      </c>
      <c r="D26" s="350">
        <f>IF('Page 2'!D31&lt;&gt;"",'Page 2'!D31,"")</f>
      </c>
      <c r="E26" s="173"/>
      <c r="F26" s="365"/>
    </row>
    <row r="27" spans="1:6" ht="12.75">
      <c r="A27" s="61">
        <f>+'Page 2'!A32</f>
        <v>13</v>
      </c>
      <c r="B27" s="344">
        <f>IF('Page 2'!B32&lt;&gt;"",'Page 2'!B32,"")</f>
      </c>
      <c r="C27" s="397">
        <f>IF('Page 2'!C32&lt;&gt;"",'Page 2'!C32,"")</f>
      </c>
      <c r="D27" s="350">
        <f>IF('Page 2'!D32&lt;&gt;"",'Page 2'!D32,"")</f>
      </c>
      <c r="E27" s="173"/>
      <c r="F27" s="365"/>
    </row>
    <row r="28" spans="1:6" ht="12.75">
      <c r="A28" s="61">
        <f>+'Page 2'!A33</f>
        <v>14</v>
      </c>
      <c r="B28" s="344">
        <f>IF('Page 2'!B33&lt;&gt;"",'Page 2'!B33,"")</f>
      </c>
      <c r="C28" s="397">
        <f>IF('Page 2'!C33&lt;&gt;"",'Page 2'!C33,"")</f>
      </c>
      <c r="D28" s="350">
        <f>IF('Page 2'!D33&lt;&gt;"",'Page 2'!D33,"")</f>
      </c>
      <c r="E28" s="173"/>
      <c r="F28" s="365"/>
    </row>
    <row r="29" spans="1:6" ht="12.75">
      <c r="A29" s="61">
        <f>+'Page 2'!A34</f>
        <v>15</v>
      </c>
      <c r="B29" s="344">
        <f>IF('Page 2'!B34&lt;&gt;"",'Page 2'!B34,"")</f>
      </c>
      <c r="C29" s="397">
        <f>IF('Page 2'!C34&lt;&gt;"",'Page 2'!C34,"")</f>
      </c>
      <c r="D29" s="350">
        <f>IF('Page 2'!D34&lt;&gt;"",'Page 2'!D34,"")</f>
      </c>
      <c r="E29" s="173"/>
      <c r="F29" s="365"/>
    </row>
    <row r="30" spans="1:6" ht="12.75">
      <c r="A30" s="61">
        <f>+'Page 2'!A35</f>
        <v>16</v>
      </c>
      <c r="B30" s="344">
        <f>IF('Page 2'!B35&lt;&gt;"",'Page 2'!B35,"")</f>
      </c>
      <c r="C30" s="397">
        <f>IF('Page 2'!C35&lt;&gt;"",'Page 2'!C35,"")</f>
      </c>
      <c r="D30" s="350">
        <f>IF('Page 2'!D35&lt;&gt;"",'Page 2'!D35,"")</f>
      </c>
      <c r="E30" s="173"/>
      <c r="F30" s="365"/>
    </row>
    <row r="31" spans="1:6" ht="12.75">
      <c r="A31" s="61">
        <f>+'Page 2'!A36</f>
        <v>17</v>
      </c>
      <c r="B31" s="344">
        <f>IF('Page 2'!B36&lt;&gt;"",'Page 2'!B36,"")</f>
      </c>
      <c r="C31" s="397">
        <f>IF('Page 2'!C36&lt;&gt;"",'Page 2'!C36,"")</f>
      </c>
      <c r="D31" s="350">
        <f>IF('Page 2'!D36&lt;&gt;"",'Page 2'!D36,"")</f>
      </c>
      <c r="E31" s="173"/>
      <c r="F31" s="365"/>
    </row>
    <row r="32" spans="1:6" ht="12.75">
      <c r="A32" s="61">
        <f>+'Page 2'!A37</f>
        <v>18</v>
      </c>
      <c r="B32" s="344">
        <f>IF('Page 2'!B37&lt;&gt;"",'Page 2'!B37,"")</f>
      </c>
      <c r="C32" s="397">
        <f>IF('Page 2'!C37&lt;&gt;"",'Page 2'!C37,"")</f>
      </c>
      <c r="D32" s="350">
        <f>IF('Page 2'!D37&lt;&gt;"",'Page 2'!D37,"")</f>
      </c>
      <c r="E32" s="173"/>
      <c r="F32" s="365"/>
    </row>
    <row r="33" spans="1:6" ht="12.75">
      <c r="A33" s="61">
        <f>+'Page 2'!A38</f>
        <v>19</v>
      </c>
      <c r="B33" s="344">
        <f>IF('Page 2'!B38&lt;&gt;"",'Page 2'!B38,"")</f>
      </c>
      <c r="C33" s="397">
        <f>IF('Page 2'!C38&lt;&gt;"",'Page 2'!C38,"")</f>
      </c>
      <c r="D33" s="350">
        <f>IF('Page 2'!D38&lt;&gt;"",'Page 2'!D38,"")</f>
      </c>
      <c r="E33" s="173"/>
      <c r="F33" s="365"/>
    </row>
    <row r="34" spans="1:6" ht="13.5" thickBot="1">
      <c r="A34" s="61">
        <f>+'Page 2'!A39</f>
        <v>20</v>
      </c>
      <c r="B34" s="347">
        <f>IF('Page 2'!B39&lt;&gt;"",'Page 2'!B39,"")</f>
      </c>
      <c r="C34" s="395">
        <f>IF('Page 2'!C39&lt;&gt;"",'Page 2'!C39,"")</f>
      </c>
      <c r="D34" s="348">
        <f>IF('Page 2'!D39&lt;&gt;"",'Page 2'!D39,"")</f>
      </c>
      <c r="E34" s="362"/>
      <c r="F34" s="366"/>
    </row>
    <row r="35" ht="13.5" thickTop="1"/>
    <row r="36" spans="1:7" ht="12.75">
      <c r="A36" s="82" t="str">
        <f>+'Page 2'!A42</f>
        <v>Return of Corporate Information - Public Register</v>
      </c>
      <c r="B36" s="23"/>
      <c r="F36" s="19"/>
      <c r="G36" s="458" t="s">
        <v>138</v>
      </c>
    </row>
    <row r="42" spans="1:2" ht="14.25">
      <c r="A42" s="62"/>
      <c r="B42" s="25"/>
    </row>
  </sheetData>
  <mergeCells count="6">
    <mergeCell ref="A1:G1"/>
    <mergeCell ref="A13:A14"/>
    <mergeCell ref="B11:F11"/>
    <mergeCell ref="D3:F3"/>
    <mergeCell ref="B13:D13"/>
    <mergeCell ref="A8:F8"/>
  </mergeCells>
  <printOptions horizontalCentered="1"/>
  <pageMargins left="0" right="0" top="0.5905511811023623" bottom="0" header="0" footer="0"/>
  <pageSetup fitToHeight="1" fitToWidth="1" orientation="landscape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36"/>
  <sheetViews>
    <sheetView showGridLines="0" workbookViewId="0" topLeftCell="A1">
      <selection activeCell="G29" sqref="G29"/>
    </sheetView>
  </sheetViews>
  <sheetFormatPr defaultColWidth="9.140625" defaultRowHeight="12.75"/>
  <cols>
    <col min="1" max="1" width="3.00390625" style="0" customWidth="1"/>
    <col min="2" max="2" width="35.421875" style="0" customWidth="1"/>
    <col min="3" max="3" width="11.57421875" style="0" customWidth="1"/>
    <col min="4" max="4" width="18.140625" style="0" customWidth="1"/>
    <col min="5" max="5" width="10.00390625" style="0" customWidth="1"/>
    <col min="6" max="6" width="14.00390625" style="0" customWidth="1"/>
    <col min="7" max="7" width="22.421875" style="0" customWidth="1"/>
  </cols>
  <sheetData>
    <row r="1" spans="2:7" ht="16.5" thickBot="1">
      <c r="B1" s="602" t="str">
        <f>+'Page 4'!A1</f>
        <v>OSFI-57 RETURN OF CORPORATE INFORMATION</v>
      </c>
      <c r="C1" s="602"/>
      <c r="D1" s="602"/>
      <c r="E1" s="602"/>
      <c r="F1" s="602"/>
      <c r="G1" s="602"/>
    </row>
    <row r="2" spans="1:7" ht="13.5" thickTop="1">
      <c r="A2" s="30"/>
      <c r="B2" s="126" t="s">
        <v>4</v>
      </c>
      <c r="C2" s="126"/>
      <c r="D2" s="126"/>
      <c r="E2" s="126"/>
      <c r="F2" s="98"/>
      <c r="G2" s="56" t="str">
        <f>IF('Page 1'!C26&lt;&gt;"","Date of This Return","Date of Last Annual Meeting")</f>
        <v>Date of Last Annual Meeting</v>
      </c>
    </row>
    <row r="3" spans="1:7" ht="12.75">
      <c r="A3" s="8"/>
      <c r="B3" s="111" t="str">
        <f>IF('Page 1'!B10&lt;&gt;"",'Page 1'!B10," ")</f>
        <v> </v>
      </c>
      <c r="C3" s="183"/>
      <c r="D3" s="183"/>
      <c r="E3" s="183"/>
      <c r="F3" s="99"/>
      <c r="G3" s="94">
        <f>IF('Page 1'!$P$18="","",'Page 1'!P18)</f>
      </c>
    </row>
    <row r="4" spans="1:7" ht="7.5" customHeight="1" thickBot="1">
      <c r="A4" s="12"/>
      <c r="B4" s="100"/>
      <c r="C4" s="100"/>
      <c r="D4" s="100"/>
      <c r="E4" s="100"/>
      <c r="F4" s="100"/>
      <c r="G4" s="14"/>
    </row>
    <row r="5" spans="2:7" ht="7.5" customHeight="1" thickTop="1">
      <c r="B5" s="101"/>
      <c r="C5" s="101"/>
      <c r="D5" s="101"/>
      <c r="E5" s="101"/>
      <c r="F5" s="101"/>
      <c r="G5" s="102"/>
    </row>
    <row r="6" spans="1:7" ht="12.75">
      <c r="A6" s="38" t="s">
        <v>75</v>
      </c>
      <c r="C6" s="38"/>
      <c r="D6" s="38"/>
      <c r="E6" s="38"/>
      <c r="F6" s="103"/>
      <c r="G6" s="167" t="s">
        <v>44</v>
      </c>
    </row>
    <row r="7" spans="2:7" ht="12.75">
      <c r="B7" s="38"/>
      <c r="C7" s="38"/>
      <c r="D7" s="38"/>
      <c r="E7" s="38"/>
      <c r="F7" s="103"/>
      <c r="G7" s="103"/>
    </row>
    <row r="8" spans="2:7" ht="15.75">
      <c r="B8" s="621" t="s">
        <v>48</v>
      </c>
      <c r="C8" s="621"/>
      <c r="D8" s="621"/>
      <c r="E8" s="621"/>
      <c r="F8" s="621"/>
      <c r="G8" s="621"/>
    </row>
    <row r="9" spans="2:7" ht="10.5" customHeight="1">
      <c r="B9" s="102"/>
      <c r="C9" s="102"/>
      <c r="D9" s="102"/>
      <c r="E9" s="102"/>
      <c r="F9" s="102"/>
      <c r="G9" s="102"/>
    </row>
    <row r="10" spans="1:7" ht="12.75">
      <c r="A10" s="182" t="s">
        <v>87</v>
      </c>
      <c r="B10" s="53" t="s">
        <v>124</v>
      </c>
      <c r="C10" s="53"/>
      <c r="D10" s="53"/>
      <c r="E10" s="53"/>
      <c r="F10" s="102"/>
      <c r="G10" s="102"/>
    </row>
    <row r="11" spans="2:5" ht="15.75" customHeight="1">
      <c r="B11" s="184"/>
      <c r="C11" s="184"/>
      <c r="D11" s="184"/>
      <c r="E11" s="184"/>
    </row>
    <row r="12" ht="12.75">
      <c r="F12" s="10"/>
    </row>
    <row r="13" spans="2:5" ht="12.75">
      <c r="B13" s="54" t="s">
        <v>115</v>
      </c>
      <c r="C13" s="54"/>
      <c r="D13" s="54"/>
      <c r="E13" s="54"/>
    </row>
    <row r="14" spans="2:7" ht="29.25" customHeight="1" thickBot="1">
      <c r="B14" s="15"/>
      <c r="C14" s="15"/>
      <c r="D14" s="15"/>
      <c r="E14" s="15"/>
      <c r="F14" s="7"/>
      <c r="G14" s="7"/>
    </row>
    <row r="15" spans="2:7" ht="28.5" customHeight="1" thickTop="1">
      <c r="B15" s="185" t="s">
        <v>90</v>
      </c>
      <c r="C15" s="629" t="s">
        <v>12</v>
      </c>
      <c r="D15" s="630"/>
      <c r="E15" s="630"/>
      <c r="F15" s="631"/>
      <c r="G15" s="45" t="s">
        <v>60</v>
      </c>
    </row>
    <row r="16" spans="1:7" s="188" customFormat="1" ht="12.75">
      <c r="A16" s="186"/>
      <c r="B16" s="632"/>
      <c r="C16" s="190" t="s">
        <v>76</v>
      </c>
      <c r="D16" s="638"/>
      <c r="E16" s="639"/>
      <c r="F16" s="640"/>
      <c r="G16" s="635"/>
    </row>
    <row r="17" spans="1:7" s="188" customFormat="1" ht="12.75">
      <c r="A17" s="186"/>
      <c r="B17" s="633"/>
      <c r="C17" s="190" t="s">
        <v>68</v>
      </c>
      <c r="D17" s="638"/>
      <c r="E17" s="639"/>
      <c r="F17" s="640"/>
      <c r="G17" s="636"/>
    </row>
    <row r="18" spans="1:7" ht="13.5" thickBot="1">
      <c r="A18" s="11"/>
      <c r="B18" s="634"/>
      <c r="C18" s="191" t="s">
        <v>69</v>
      </c>
      <c r="D18" s="451"/>
      <c r="E18" s="192" t="s">
        <v>70</v>
      </c>
      <c r="F18" s="452"/>
      <c r="G18" s="637"/>
    </row>
    <row r="19" ht="13.5" thickTop="1"/>
    <row r="20" spans="2:5" ht="24.75" customHeight="1" thickBot="1">
      <c r="B20" s="4"/>
      <c r="C20" s="4"/>
      <c r="D20" s="4"/>
      <c r="E20" s="4"/>
    </row>
    <row r="21" spans="2:7" ht="28.5" customHeight="1" thickTop="1">
      <c r="B21" s="193" t="s">
        <v>91</v>
      </c>
      <c r="C21" s="625" t="s">
        <v>12</v>
      </c>
      <c r="D21" s="626"/>
      <c r="E21" s="626"/>
      <c r="F21" s="627"/>
      <c r="G21" s="194" t="s">
        <v>60</v>
      </c>
    </row>
    <row r="22" spans="2:7" ht="12.75">
      <c r="B22" s="641"/>
      <c r="C22" s="279" t="s">
        <v>76</v>
      </c>
      <c r="D22" s="647"/>
      <c r="E22" s="648"/>
      <c r="F22" s="649"/>
      <c r="G22" s="644"/>
    </row>
    <row r="23" spans="2:7" ht="12.75">
      <c r="B23" s="642"/>
      <c r="C23" s="279" t="s">
        <v>68</v>
      </c>
      <c r="D23" s="650"/>
      <c r="E23" s="651"/>
      <c r="F23" s="652"/>
      <c r="G23" s="645"/>
    </row>
    <row r="24" spans="2:7" s="6" customFormat="1" ht="13.5" thickBot="1">
      <c r="B24" s="643"/>
      <c r="C24" s="280" t="s">
        <v>69</v>
      </c>
      <c r="D24" s="196"/>
      <c r="E24" s="192" t="s">
        <v>70</v>
      </c>
      <c r="F24" s="195"/>
      <c r="G24" s="646"/>
    </row>
    <row r="25" ht="13.5" thickTop="1"/>
    <row r="32" spans="2:5" ht="12.75">
      <c r="B32" s="3"/>
      <c r="C32" s="3"/>
      <c r="D32" s="3"/>
      <c r="E32" s="3"/>
    </row>
    <row r="33" spans="2:5" ht="12.75">
      <c r="B33" s="3"/>
      <c r="C33" s="3"/>
      <c r="D33" s="3"/>
      <c r="E33" s="3"/>
    </row>
    <row r="34" spans="2:7" ht="12.75">
      <c r="B34" s="25"/>
      <c r="C34" s="25"/>
      <c r="D34" s="25"/>
      <c r="E34" s="25"/>
      <c r="G34" s="21"/>
    </row>
    <row r="36" spans="2:7" ht="12.75">
      <c r="B36" s="23" t="str">
        <f>+'Page 2'!A42</f>
        <v>Return of Corporate Information - Public Register</v>
      </c>
      <c r="C36" s="23"/>
      <c r="D36" s="23"/>
      <c r="E36" s="23"/>
      <c r="G36" s="457" t="s">
        <v>138</v>
      </c>
    </row>
  </sheetData>
  <mergeCells count="12">
    <mergeCell ref="C21:F21"/>
    <mergeCell ref="B22:B24"/>
    <mergeCell ref="G22:G24"/>
    <mergeCell ref="D22:F22"/>
    <mergeCell ref="D23:F23"/>
    <mergeCell ref="B8:G8"/>
    <mergeCell ref="B1:G1"/>
    <mergeCell ref="C15:F15"/>
    <mergeCell ref="B16:B18"/>
    <mergeCell ref="G16:G18"/>
    <mergeCell ref="D16:F16"/>
    <mergeCell ref="D17:F17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300" verticalDpi="300" orientation="landscape" scale="6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34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57421875" style="0" customWidth="1"/>
    <col min="2" max="3" width="20.7109375" style="0" customWidth="1"/>
    <col min="4" max="4" width="7.28125" style="0" customWidth="1"/>
    <col min="5" max="5" width="29.8515625" style="0" customWidth="1"/>
    <col min="6" max="6" width="21.28125" style="0" customWidth="1"/>
    <col min="7" max="7" width="16.00390625" style="0" customWidth="1"/>
    <col min="8" max="8" width="11.28125" style="0" customWidth="1"/>
    <col min="9" max="9" width="3.28125" style="0" customWidth="1"/>
  </cols>
  <sheetData>
    <row r="1" spans="1:8" ht="16.5" thickBot="1">
      <c r="A1" s="602" t="str">
        <f>+'Page 6'!B1</f>
        <v>OSFI-57 RETURN OF CORPORATE INFORMATION</v>
      </c>
      <c r="B1" s="602"/>
      <c r="C1" s="602"/>
      <c r="D1" s="602"/>
      <c r="E1" s="602"/>
      <c r="F1" s="602"/>
      <c r="G1" s="602"/>
      <c r="H1" s="602"/>
    </row>
    <row r="2" spans="1:8" ht="18" customHeight="1" thickTop="1">
      <c r="A2" s="30"/>
      <c r="B2" s="126" t="s">
        <v>4</v>
      </c>
      <c r="C2" s="126"/>
      <c r="D2" s="126"/>
      <c r="E2" s="31"/>
      <c r="F2" s="31"/>
      <c r="G2" s="31"/>
      <c r="H2" s="83" t="str">
        <f>IF('Page 1'!C26&lt;&gt;"","Date of This Return","Date of Last Annual Meeting")</f>
        <v>Date of Last Annual Meeting</v>
      </c>
    </row>
    <row r="3" spans="1:8" ht="12" customHeight="1">
      <c r="A3" s="8"/>
      <c r="B3" s="111" t="str">
        <f>IF('Page 1'!B10&lt;&gt;"",'Page 1'!B10," ")</f>
        <v> </v>
      </c>
      <c r="C3" s="111"/>
      <c r="D3" s="111"/>
      <c r="E3" s="4"/>
      <c r="F3" s="4"/>
      <c r="G3" s="578">
        <f>IF('Page 1'!$P$18="","",'Page 1'!P18)</f>
      </c>
      <c r="H3" s="653"/>
    </row>
    <row r="4" spans="1:8" ht="7.5" customHeight="1" thickBot="1">
      <c r="A4" s="12"/>
      <c r="B4" s="77"/>
      <c r="C4" s="77"/>
      <c r="D4" s="77"/>
      <c r="E4" s="51"/>
      <c r="F4" s="51"/>
      <c r="G4" s="85"/>
      <c r="H4" s="86"/>
    </row>
    <row r="5" ht="7.5" customHeight="1" thickTop="1"/>
    <row r="6" spans="1:8" ht="12.75">
      <c r="A6" s="39" t="s">
        <v>13</v>
      </c>
      <c r="E6" s="5"/>
      <c r="F6" s="5"/>
      <c r="H6" s="167" t="s">
        <v>43</v>
      </c>
    </row>
    <row r="7" spans="1:8" ht="7.5" customHeight="1">
      <c r="A7" s="39"/>
      <c r="E7" s="5"/>
      <c r="F7" s="5"/>
      <c r="H7" s="167"/>
    </row>
    <row r="8" spans="1:8" ht="15.75">
      <c r="A8" s="621" t="s">
        <v>125</v>
      </c>
      <c r="B8" s="621"/>
      <c r="C8" s="621"/>
      <c r="D8" s="621"/>
      <c r="E8" s="621"/>
      <c r="F8" s="621"/>
      <c r="G8" s="621"/>
      <c r="H8" s="621"/>
    </row>
    <row r="9" ht="7.5" customHeight="1"/>
    <row r="10" spans="1:8" ht="12.75" customHeight="1">
      <c r="A10" s="59" t="s">
        <v>78</v>
      </c>
      <c r="B10" s="655" t="s">
        <v>89</v>
      </c>
      <c r="C10" s="655"/>
      <c r="D10" s="655"/>
      <c r="E10" s="655"/>
      <c r="F10" s="655"/>
      <c r="G10" s="655"/>
      <c r="H10" s="655"/>
    </row>
    <row r="11" spans="1:4" ht="13.5" thickBot="1">
      <c r="A11" s="9"/>
      <c r="B11" s="27"/>
      <c r="C11" s="27"/>
      <c r="D11" s="27"/>
    </row>
    <row r="12" spans="1:9" ht="47.25" customHeight="1" thickTop="1">
      <c r="A12" s="201" t="s">
        <v>3</v>
      </c>
      <c r="B12" s="625" t="s">
        <v>61</v>
      </c>
      <c r="C12" s="626"/>
      <c r="D12" s="627"/>
      <c r="E12" s="625" t="s">
        <v>15</v>
      </c>
      <c r="F12" s="626"/>
      <c r="G12" s="626"/>
      <c r="H12" s="654"/>
      <c r="I12" s="20"/>
    </row>
    <row r="13" spans="1:8" ht="54.75" customHeight="1">
      <c r="A13" s="48" t="s">
        <v>7</v>
      </c>
      <c r="B13" s="202" t="s">
        <v>62</v>
      </c>
      <c r="C13" s="384" t="s">
        <v>63</v>
      </c>
      <c r="D13" s="166" t="s">
        <v>64</v>
      </c>
      <c r="E13" s="215" t="s">
        <v>76</v>
      </c>
      <c r="F13" s="396" t="s">
        <v>68</v>
      </c>
      <c r="G13" s="398" t="s">
        <v>81</v>
      </c>
      <c r="H13" s="216" t="s">
        <v>82</v>
      </c>
    </row>
    <row r="14" spans="1:8" ht="12.75">
      <c r="A14" s="28">
        <f>+'Page 2'!A19</f>
        <v>1</v>
      </c>
      <c r="B14" s="351">
        <f>IF('Page 2'!B19&lt;&gt;"",'Page 2'!B19,"")</f>
      </c>
      <c r="C14" s="394">
        <f>IF('Page 2'!C19&lt;&gt;"",'Page 2'!C19,"")</f>
      </c>
      <c r="D14" s="352">
        <f>IF('Page 2'!D19&lt;&gt;"",'Page 2'!D19,"")</f>
      </c>
      <c r="E14" s="199"/>
      <c r="F14" s="401"/>
      <c r="G14" s="399"/>
      <c r="H14" s="209"/>
    </row>
    <row r="15" spans="1:8" ht="12.75">
      <c r="A15" s="28">
        <f>+'Page 2'!A21</f>
        <v>2</v>
      </c>
      <c r="B15" s="351">
        <f>IF('Page 2'!B21&lt;&gt;"",'Page 2'!B21,"")</f>
      </c>
      <c r="C15" s="397">
        <f>IF('Page 2'!C21&lt;&gt;"",'Page 2'!C21,"")</f>
      </c>
      <c r="D15" s="352">
        <f>IF('Page 2'!D21&lt;&gt;"",'Page 2'!D21,"")</f>
      </c>
      <c r="E15" s="187"/>
      <c r="F15" s="402"/>
      <c r="G15" s="367"/>
      <c r="H15" s="208"/>
    </row>
    <row r="16" spans="1:8" ht="12.75">
      <c r="A16" s="28">
        <f>+'Page 2'!A22</f>
        <v>3</v>
      </c>
      <c r="B16" s="351">
        <f>IF('Page 2'!B22&lt;&gt;"",'Page 2'!B22,"")</f>
      </c>
      <c r="C16" s="397">
        <f>IF('Page 2'!C22&lt;&gt;"",'Page 2'!C22,"")</f>
      </c>
      <c r="D16" s="352">
        <f>IF('Page 2'!D22&lt;&gt;"",'Page 2'!D22,"")</f>
      </c>
      <c r="E16" s="187"/>
      <c r="F16" s="402"/>
      <c r="G16" s="367"/>
      <c r="H16" s="208"/>
    </row>
    <row r="17" spans="1:8" ht="12.75">
      <c r="A17" s="28">
        <f>+'Page 2'!A23</f>
        <v>4</v>
      </c>
      <c r="B17" s="351">
        <f>IF('Page 2'!B23&lt;&gt;"",'Page 2'!B23,"")</f>
      </c>
      <c r="C17" s="397">
        <f>IF('Page 2'!C23&lt;&gt;"",'Page 2'!C23,"")</f>
      </c>
      <c r="D17" s="352">
        <f>IF('Page 2'!D23&lt;&gt;"",'Page 2'!D23,"")</f>
      </c>
      <c r="E17" s="187"/>
      <c r="F17" s="402"/>
      <c r="G17" s="367"/>
      <c r="H17" s="208"/>
    </row>
    <row r="18" spans="1:8" ht="12.75">
      <c r="A18" s="28">
        <f>+'Page 2'!A24</f>
        <v>5</v>
      </c>
      <c r="B18" s="351">
        <f>IF('Page 2'!B24&lt;&gt;"",'Page 2'!B24,"")</f>
      </c>
      <c r="C18" s="397">
        <f>IF('Page 2'!C24&lt;&gt;"",'Page 2'!C24,"")</f>
      </c>
      <c r="D18" s="352">
        <f>IF('Page 2'!D24&lt;&gt;"",'Page 2'!D24,"")</f>
      </c>
      <c r="E18" s="187"/>
      <c r="F18" s="402"/>
      <c r="G18" s="367"/>
      <c r="H18" s="208"/>
    </row>
    <row r="19" spans="1:8" ht="12.75">
      <c r="A19" s="28">
        <f>+'Page 2'!A25</f>
        <v>6</v>
      </c>
      <c r="B19" s="351">
        <f>IF('Page 2'!B25&lt;&gt;"",'Page 2'!B25,"")</f>
      </c>
      <c r="C19" s="397">
        <f>IF('Page 2'!C25&lt;&gt;"",'Page 2'!C25,"")</f>
      </c>
      <c r="D19" s="352">
        <f>IF('Page 2'!D25&lt;&gt;"",'Page 2'!D25,"")</f>
      </c>
      <c r="E19" s="187"/>
      <c r="F19" s="402"/>
      <c r="G19" s="367"/>
      <c r="H19" s="208"/>
    </row>
    <row r="20" spans="1:8" ht="12.75">
      <c r="A20" s="28">
        <f>+'Page 2'!A26</f>
        <v>7</v>
      </c>
      <c r="B20" s="351">
        <f>IF('Page 2'!B26&lt;&gt;"",'Page 2'!B26,"")</f>
      </c>
      <c r="C20" s="397">
        <f>IF('Page 2'!C26&lt;&gt;"",'Page 2'!C26,"")</f>
      </c>
      <c r="D20" s="352">
        <f>IF('Page 2'!D26&lt;&gt;"",'Page 2'!D26,"")</f>
      </c>
      <c r="E20" s="187"/>
      <c r="F20" s="402"/>
      <c r="G20" s="367"/>
      <c r="H20" s="208"/>
    </row>
    <row r="21" spans="1:8" ht="12.75">
      <c r="A21" s="28">
        <f>+'Page 2'!A27</f>
        <v>8</v>
      </c>
      <c r="B21" s="351">
        <f>IF('Page 2'!B27&lt;&gt;"",'Page 2'!B27,"")</f>
      </c>
      <c r="C21" s="397">
        <f>IF('Page 2'!C27&lt;&gt;"",'Page 2'!C27,"")</f>
      </c>
      <c r="D21" s="352">
        <f>IF('Page 2'!D27&lt;&gt;"",'Page 2'!D27,"")</f>
      </c>
      <c r="E21" s="187"/>
      <c r="F21" s="402"/>
      <c r="G21" s="367"/>
      <c r="H21" s="208"/>
    </row>
    <row r="22" spans="1:8" ht="12.75">
      <c r="A22" s="28">
        <f>+'Page 2'!A28</f>
        <v>9</v>
      </c>
      <c r="B22" s="351">
        <f>IF('Page 2'!B28&lt;&gt;"",'Page 2'!B28,"")</f>
      </c>
      <c r="C22" s="397">
        <f>IF('Page 2'!C28&lt;&gt;"",'Page 2'!C28,"")</f>
      </c>
      <c r="D22" s="352">
        <f>IF('Page 2'!D28&lt;&gt;"",'Page 2'!D28,"")</f>
      </c>
      <c r="E22" s="187"/>
      <c r="F22" s="402"/>
      <c r="G22" s="367"/>
      <c r="H22" s="208"/>
    </row>
    <row r="23" spans="1:8" ht="12.75">
      <c r="A23" s="28">
        <f>+'Page 2'!A29</f>
        <v>10</v>
      </c>
      <c r="B23" s="351">
        <f>IF('Page 2'!B29&lt;&gt;"",'Page 2'!B29,"")</f>
      </c>
      <c r="C23" s="397">
        <f>IF('Page 2'!C29&lt;&gt;"",'Page 2'!C29,"")</f>
      </c>
      <c r="D23" s="352">
        <f>IF('Page 2'!D29&lt;&gt;"",'Page 2'!D29,"")</f>
      </c>
      <c r="E23" s="187"/>
      <c r="F23" s="402"/>
      <c r="G23" s="367"/>
      <c r="H23" s="208"/>
    </row>
    <row r="24" spans="1:8" ht="12.75">
      <c r="A24" s="28">
        <f>+'Page 2'!A30</f>
        <v>11</v>
      </c>
      <c r="B24" s="351">
        <f>IF('Page 2'!B30&lt;&gt;"",'Page 2'!B30,"")</f>
      </c>
      <c r="C24" s="397">
        <f>IF('Page 2'!C30&lt;&gt;"",'Page 2'!C30,"")</f>
      </c>
      <c r="D24" s="352">
        <f>IF('Page 2'!D30&lt;&gt;"",'Page 2'!D30,"")</f>
      </c>
      <c r="E24" s="187"/>
      <c r="F24" s="402"/>
      <c r="G24" s="367"/>
      <c r="H24" s="208"/>
    </row>
    <row r="25" spans="1:8" ht="12.75">
      <c r="A25" s="28">
        <f>+'Page 2'!A31</f>
        <v>12</v>
      </c>
      <c r="B25" s="351">
        <f>IF('Page 2'!B31&lt;&gt;"",'Page 2'!B31,"")</f>
      </c>
      <c r="C25" s="397">
        <f>IF('Page 2'!C31&lt;&gt;"",'Page 2'!C31,"")</f>
      </c>
      <c r="D25" s="352">
        <f>IF('Page 2'!D31&lt;&gt;"",'Page 2'!D31,"")</f>
      </c>
      <c r="E25" s="187"/>
      <c r="F25" s="402"/>
      <c r="G25" s="367"/>
      <c r="H25" s="208"/>
    </row>
    <row r="26" spans="1:8" ht="12.75">
      <c r="A26" s="28">
        <f>+'Page 2'!A32</f>
        <v>13</v>
      </c>
      <c r="B26" s="351">
        <f>IF('Page 2'!B32&lt;&gt;"",'Page 2'!B32,"")</f>
      </c>
      <c r="C26" s="397">
        <f>IF('Page 2'!C32&lt;&gt;"",'Page 2'!C32,"")</f>
      </c>
      <c r="D26" s="352">
        <f>IF('Page 2'!D32&lt;&gt;"",'Page 2'!D32,"")</f>
      </c>
      <c r="E26" s="187"/>
      <c r="F26" s="402"/>
      <c r="G26" s="367"/>
      <c r="H26" s="208"/>
    </row>
    <row r="27" spans="1:8" ht="12.75">
      <c r="A27" s="28">
        <f>+'Page 2'!A33</f>
        <v>14</v>
      </c>
      <c r="B27" s="351">
        <f>IF('Page 2'!B33&lt;&gt;"",'Page 2'!B33,"")</f>
      </c>
      <c r="C27" s="397">
        <f>IF('Page 2'!C33&lt;&gt;"",'Page 2'!C33,"")</f>
      </c>
      <c r="D27" s="352">
        <f>IF('Page 2'!D33&lt;&gt;"",'Page 2'!D33,"")</f>
      </c>
      <c r="E27" s="187"/>
      <c r="F27" s="402"/>
      <c r="G27" s="367"/>
      <c r="H27" s="208"/>
    </row>
    <row r="28" spans="1:8" ht="12.75">
      <c r="A28" s="28">
        <f>+'Page 2'!A34</f>
        <v>15</v>
      </c>
      <c r="B28" s="351">
        <f>IF('Page 2'!B34&lt;&gt;"",'Page 2'!B34,"")</f>
      </c>
      <c r="C28" s="397">
        <f>IF('Page 2'!C34&lt;&gt;"",'Page 2'!C34,"")</f>
      </c>
      <c r="D28" s="352">
        <f>IF('Page 2'!D34&lt;&gt;"",'Page 2'!D34,"")</f>
      </c>
      <c r="E28" s="187"/>
      <c r="F28" s="402"/>
      <c r="G28" s="367"/>
      <c r="H28" s="208"/>
    </row>
    <row r="29" spans="1:8" ht="12.75">
      <c r="A29" s="28">
        <f>+'Page 2'!A35</f>
        <v>16</v>
      </c>
      <c r="B29" s="351">
        <f>IF('Page 2'!B35&lt;&gt;"",'Page 2'!B35,"")</f>
      </c>
      <c r="C29" s="397">
        <f>IF('Page 2'!C35&lt;&gt;"",'Page 2'!C35,"")</f>
      </c>
      <c r="D29" s="352">
        <f>IF('Page 2'!D35&lt;&gt;"",'Page 2'!D35,"")</f>
      </c>
      <c r="E29" s="187"/>
      <c r="F29" s="402"/>
      <c r="G29" s="367"/>
      <c r="H29" s="208"/>
    </row>
    <row r="30" spans="1:8" ht="12.75">
      <c r="A30" s="28">
        <f>+'Page 2'!A36</f>
        <v>17</v>
      </c>
      <c r="B30" s="351">
        <f>IF('Page 2'!B36&lt;&gt;"",'Page 2'!B36,"")</f>
      </c>
      <c r="C30" s="397">
        <f>IF('Page 2'!C36&lt;&gt;"",'Page 2'!C36,"")</f>
      </c>
      <c r="D30" s="352">
        <f>IF('Page 2'!D36&lt;&gt;"",'Page 2'!D36,"")</f>
      </c>
      <c r="E30" s="187"/>
      <c r="F30" s="402"/>
      <c r="G30" s="367"/>
      <c r="H30" s="208"/>
    </row>
    <row r="31" spans="1:8" ht="12.75">
      <c r="A31" s="28">
        <f>+'Page 2'!A37</f>
        <v>18</v>
      </c>
      <c r="B31" s="351">
        <f>IF('Page 2'!B37&lt;&gt;"",'Page 2'!B37,"")</f>
      </c>
      <c r="C31" s="397">
        <f>IF('Page 2'!C37&lt;&gt;"",'Page 2'!C37,"")</f>
      </c>
      <c r="D31" s="352">
        <f>IF('Page 2'!D37&lt;&gt;"",'Page 2'!D37,"")</f>
      </c>
      <c r="E31" s="187"/>
      <c r="F31" s="402"/>
      <c r="G31" s="367"/>
      <c r="H31" s="208"/>
    </row>
    <row r="32" spans="1:8" ht="12.75">
      <c r="A32" s="28">
        <f>+'Page 2'!A38</f>
        <v>19</v>
      </c>
      <c r="B32" s="351">
        <f>IF('Page 2'!B38&lt;&gt;"",'Page 2'!B38,"")</f>
      </c>
      <c r="C32" s="397">
        <f>IF('Page 2'!C38&lt;&gt;"",'Page 2'!C38,"")</f>
      </c>
      <c r="D32" s="352">
        <f>IF('Page 2'!D38&lt;&gt;"",'Page 2'!D38,"")</f>
      </c>
      <c r="E32" s="187"/>
      <c r="F32" s="402"/>
      <c r="G32" s="367"/>
      <c r="H32" s="208"/>
    </row>
    <row r="33" spans="1:8" ht="13.5" thickBot="1">
      <c r="A33" s="198">
        <f>+'Page 2'!A39</f>
        <v>20</v>
      </c>
      <c r="B33" s="347">
        <f>IF('Page 2'!B39&lt;&gt;"",'Page 2'!B39,"")</f>
      </c>
      <c r="C33" s="395">
        <f>IF('Page 2'!C39&lt;&gt;"",'Page 2'!C39,"")</f>
      </c>
      <c r="D33" s="348">
        <f>IF('Page 2'!D39&lt;&gt;"",'Page 2'!D39,"")</f>
      </c>
      <c r="E33" s="200"/>
      <c r="F33" s="196"/>
      <c r="G33" s="400"/>
      <c r="H33" s="211"/>
    </row>
    <row r="34" spans="1:8" ht="17.25" customHeight="1" thickTop="1">
      <c r="A34" s="23" t="s">
        <v>54</v>
      </c>
      <c r="H34" s="457" t="s">
        <v>138</v>
      </c>
    </row>
  </sheetData>
  <mergeCells count="6">
    <mergeCell ref="A1:H1"/>
    <mergeCell ref="G3:H3"/>
    <mergeCell ref="E12:H12"/>
    <mergeCell ref="B12:D12"/>
    <mergeCell ref="B10:H10"/>
    <mergeCell ref="A8:H8"/>
  </mergeCells>
  <printOptions horizontalCentered="1"/>
  <pageMargins left="0.1968503937007874" right="0.1968503937007874" top="0.5905511811023623" bottom="0.1968503937007874" header="0" footer="0"/>
  <pageSetup fitToHeight="1" fitToWidth="1" horizontalDpi="300" verticalDpi="300" orientation="landscape" scale="52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45"/>
  <sheetViews>
    <sheetView showGridLines="0" workbookViewId="0" topLeftCell="A7">
      <selection activeCell="B11" sqref="B11:D11"/>
    </sheetView>
  </sheetViews>
  <sheetFormatPr defaultColWidth="9.140625" defaultRowHeight="12.75"/>
  <cols>
    <col min="1" max="1" width="3.57421875" style="0" customWidth="1"/>
    <col min="2" max="2" width="29.8515625" style="0" customWidth="1"/>
    <col min="3" max="3" width="28.57421875" style="0" customWidth="1"/>
    <col min="4" max="4" width="8.28125" style="0" customWidth="1"/>
    <col min="5" max="5" width="18.00390625" style="0" customWidth="1"/>
    <col min="6" max="6" width="12.140625" style="0" customWidth="1"/>
    <col min="7" max="7" width="11.7109375" style="0" customWidth="1"/>
    <col min="8" max="8" width="3.28125" style="0" customWidth="1"/>
  </cols>
  <sheetData>
    <row r="1" spans="1:7" ht="16.5" thickBot="1">
      <c r="A1" s="602" t="str">
        <f>+'Page 6'!B1</f>
        <v>OSFI-57 RETURN OF CORPORATE INFORMATION</v>
      </c>
      <c r="B1" s="602"/>
      <c r="C1" s="602"/>
      <c r="D1" s="602"/>
      <c r="E1" s="602"/>
      <c r="F1" s="602"/>
      <c r="G1" s="602"/>
    </row>
    <row r="2" spans="1:7" ht="18" customHeight="1" thickTop="1">
      <c r="A2" s="30"/>
      <c r="B2" s="126" t="s">
        <v>4</v>
      </c>
      <c r="C2" s="126"/>
      <c r="D2" s="126"/>
      <c r="E2" s="126"/>
      <c r="F2" s="31"/>
      <c r="G2" s="83" t="str">
        <f>IF('Page 1'!C26&lt;&gt;"","Date of This Return","Date of Last Annual Meeting")</f>
        <v>Date of Last Annual Meeting</v>
      </c>
    </row>
    <row r="3" spans="1:7" ht="12" customHeight="1">
      <c r="A3" s="8"/>
      <c r="B3" s="111" t="str">
        <f>IF('Page 1'!B10&lt;&gt;"",'Page 1'!B10," ")</f>
        <v> </v>
      </c>
      <c r="C3" s="111"/>
      <c r="D3" s="111"/>
      <c r="E3" s="111"/>
      <c r="F3" s="578">
        <f>IF('Page 1'!$P$18="","",'Page 1'!P18)</f>
      </c>
      <c r="G3" s="653"/>
    </row>
    <row r="4" spans="1:7" ht="7.5" customHeight="1" thickBot="1">
      <c r="A4" s="12"/>
      <c r="B4" s="77"/>
      <c r="C4" s="77"/>
      <c r="D4" s="77"/>
      <c r="E4" s="77"/>
      <c r="F4" s="85"/>
      <c r="G4" s="86"/>
    </row>
    <row r="5" ht="7.5" customHeight="1" thickTop="1"/>
    <row r="6" spans="1:7" ht="12.75">
      <c r="A6" s="39" t="s">
        <v>88</v>
      </c>
      <c r="G6" s="167" t="s">
        <v>43</v>
      </c>
    </row>
    <row r="7" ht="7.5" customHeight="1"/>
    <row r="8" spans="1:7" ht="22.5" customHeight="1">
      <c r="A8" s="59" t="s">
        <v>110</v>
      </c>
      <c r="B8" s="658" t="s">
        <v>86</v>
      </c>
      <c r="C8" s="658"/>
      <c r="D8" s="658"/>
      <c r="E8" s="658"/>
      <c r="F8" s="658"/>
      <c r="G8" s="658"/>
    </row>
    <row r="9" spans="1:7" ht="51" customHeight="1">
      <c r="A9" s="59"/>
      <c r="B9" s="655" t="s">
        <v>151</v>
      </c>
      <c r="C9" s="655"/>
      <c r="D9" s="655"/>
      <c r="E9" s="655"/>
      <c r="F9" s="655"/>
      <c r="G9" s="655"/>
    </row>
    <row r="10" spans="1:5" ht="7.5" customHeight="1" thickBot="1">
      <c r="A10" s="9"/>
      <c r="B10" s="27"/>
      <c r="C10" s="27"/>
      <c r="D10" s="27"/>
      <c r="E10" s="27"/>
    </row>
    <row r="11" spans="1:8" ht="70.5" customHeight="1" thickTop="1">
      <c r="A11" s="201" t="s">
        <v>3</v>
      </c>
      <c r="B11" s="625" t="s">
        <v>61</v>
      </c>
      <c r="C11" s="626"/>
      <c r="D11" s="627"/>
      <c r="E11" s="659" t="s">
        <v>153</v>
      </c>
      <c r="F11" s="656" t="s">
        <v>31</v>
      </c>
      <c r="G11" s="657"/>
      <c r="H11" s="20"/>
    </row>
    <row r="12" spans="1:7" ht="64.5" customHeight="1">
      <c r="A12" s="48" t="s">
        <v>7</v>
      </c>
      <c r="B12" s="202" t="s">
        <v>62</v>
      </c>
      <c r="C12" s="384" t="s">
        <v>63</v>
      </c>
      <c r="D12" s="166" t="s">
        <v>64</v>
      </c>
      <c r="E12" s="660"/>
      <c r="F12" s="63" t="s">
        <v>16</v>
      </c>
      <c r="G12" s="71" t="s">
        <v>152</v>
      </c>
    </row>
    <row r="13" spans="1:7" ht="15" customHeight="1">
      <c r="A13" s="28">
        <f>+'Page 2'!A19</f>
        <v>1</v>
      </c>
      <c r="B13" s="351">
        <f>IF('Page 2'!B19&lt;&gt;"",'Page 2'!B19,"")</f>
      </c>
      <c r="C13" s="394">
        <f>IF('Page 2'!C19&lt;&gt;"",'Page 2'!C19,"")</f>
      </c>
      <c r="D13" s="346">
        <f>IF('Page 2'!D19&lt;&gt;"",'Page 2'!D19,"")</f>
      </c>
      <c r="E13" s="353">
        <f>IF('Page 2'!G19="Canada",IF('Page 2'!F19="Canada","x",""),"")</f>
      </c>
      <c r="F13" s="64">
        <f>IF('Page 2'!B19&lt;&gt;"",IF('Page 3'!E14&lt;&gt;"","3(a)",IF('Page 2'!J19&lt;&gt;"","3(a)","")),"")</f>
      </c>
      <c r="G13" s="355"/>
    </row>
    <row r="14" spans="1:7" ht="15.75">
      <c r="A14" s="28">
        <f>+'Page 2'!A21</f>
        <v>2</v>
      </c>
      <c r="B14" s="351">
        <f>IF('Page 2'!B21&lt;&gt;"",'Page 2'!B21,"")</f>
      </c>
      <c r="C14" s="397">
        <f>IF('Page 2'!C21&lt;&gt;"",'Page 2'!C21,"")</f>
      </c>
      <c r="D14" s="350">
        <f>IF('Page 2'!D21&lt;&gt;"",'Page 2'!D21,"")</f>
      </c>
      <c r="E14" s="353">
        <f>IF('Page 2'!G21="Canada",IF('Page 2'!F21="Canada","x",""),"")</f>
      </c>
      <c r="F14" s="64">
        <f>IF('Page 2'!B21&lt;&gt;"",IF('Page 3'!E15&lt;&gt;"","3(a)",IF('Page 2'!J21&lt;&gt;"","3(a)","")),"")</f>
      </c>
      <c r="G14" s="355"/>
    </row>
    <row r="15" spans="1:7" ht="15.75">
      <c r="A15" s="28">
        <f>+'Page 2'!A22</f>
        <v>3</v>
      </c>
      <c r="B15" s="351">
        <f>IF('Page 2'!B22&lt;&gt;"",'Page 2'!B22,"")</f>
      </c>
      <c r="C15" s="397">
        <f>IF('Page 2'!C22&lt;&gt;"",'Page 2'!C22,"")</f>
      </c>
      <c r="D15" s="350">
        <f>IF('Page 2'!D22&lt;&gt;"",'Page 2'!D22,"")</f>
      </c>
      <c r="E15" s="353">
        <f>IF('Page 2'!G22="Canada",IF('Page 2'!F22="Canada","x",""),"")</f>
      </c>
      <c r="F15" s="64">
        <f>IF('Page 2'!B22&lt;&gt;"",IF('Page 3'!E16&lt;&gt;"","3(a)",IF('Page 2'!J22&lt;&gt;"","3(a)","")),"")</f>
      </c>
      <c r="G15" s="355"/>
    </row>
    <row r="16" spans="1:7" ht="15.75">
      <c r="A16" s="28">
        <f>+'Page 2'!A23</f>
        <v>4</v>
      </c>
      <c r="B16" s="351">
        <f>IF('Page 2'!B23&lt;&gt;"",'Page 2'!B23,"")</f>
      </c>
      <c r="C16" s="397">
        <f>IF('Page 2'!C23&lt;&gt;"",'Page 2'!C23,"")</f>
      </c>
      <c r="D16" s="350">
        <f>IF('Page 2'!D23&lt;&gt;"",'Page 2'!D23,"")</f>
      </c>
      <c r="E16" s="353">
        <f>IF('Page 2'!G23="Canada",IF('Page 2'!F23="Canada","x",""),"")</f>
      </c>
      <c r="F16" s="64">
        <f>IF('Page 2'!B23&lt;&gt;"",IF('Page 3'!E17&lt;&gt;"","3(a)",IF('Page 2'!J23&lt;&gt;"","3(a)","")),"")</f>
      </c>
      <c r="G16" s="355"/>
    </row>
    <row r="17" spans="1:7" ht="15.75">
      <c r="A17" s="28">
        <f>+'Page 2'!A24</f>
        <v>5</v>
      </c>
      <c r="B17" s="351">
        <f>IF('Page 2'!B24&lt;&gt;"",'Page 2'!B24,"")</f>
      </c>
      <c r="C17" s="397">
        <f>IF('Page 2'!C24&lt;&gt;"",'Page 2'!C24,"")</f>
      </c>
      <c r="D17" s="350">
        <f>IF('Page 2'!D24&lt;&gt;"",'Page 2'!D24,"")</f>
      </c>
      <c r="E17" s="353">
        <f>IF('Page 2'!G24="Canada",IF('Page 2'!F24="Canada","x",""),"")</f>
      </c>
      <c r="F17" s="64">
        <f>IF('Page 2'!B24&lt;&gt;"",IF('Page 3'!E18&lt;&gt;"","3(a)",IF('Page 2'!J24&lt;&gt;"","3(a)","")),"")</f>
      </c>
      <c r="G17" s="355"/>
    </row>
    <row r="18" spans="1:7" ht="15.75">
      <c r="A18" s="28">
        <f>+'Page 2'!A25</f>
        <v>6</v>
      </c>
      <c r="B18" s="351">
        <f>IF('Page 2'!B25&lt;&gt;"",'Page 2'!B25,"")</f>
      </c>
      <c r="C18" s="397">
        <f>IF('Page 2'!C25&lt;&gt;"",'Page 2'!C25,"")</f>
      </c>
      <c r="D18" s="350">
        <f>IF('Page 2'!D25&lt;&gt;"",'Page 2'!D25,"")</f>
      </c>
      <c r="E18" s="353">
        <f>IF('Page 2'!G25="Canada",IF('Page 2'!F25="Canada","x",""),"")</f>
      </c>
      <c r="F18" s="64">
        <f>IF('Page 2'!B25&lt;&gt;"",IF('Page 3'!E19&lt;&gt;"","3(a)",IF('Page 2'!J25&lt;&gt;"","3(a)","")),"")</f>
      </c>
      <c r="G18" s="355"/>
    </row>
    <row r="19" spans="1:7" ht="15.75">
      <c r="A19" s="28">
        <f>+'Page 2'!A26</f>
        <v>7</v>
      </c>
      <c r="B19" s="351">
        <f>IF('Page 2'!B26&lt;&gt;"",'Page 2'!B26,"")</f>
      </c>
      <c r="C19" s="397">
        <f>IF('Page 2'!C26&lt;&gt;"",'Page 2'!C26,"")</f>
      </c>
      <c r="D19" s="350">
        <f>IF('Page 2'!D26&lt;&gt;"",'Page 2'!D26,"")</f>
      </c>
      <c r="E19" s="353">
        <f>IF('Page 2'!G26="Canada",IF('Page 2'!F26="Canada","x",""),"")</f>
      </c>
      <c r="F19" s="64">
        <f>IF('Page 2'!B26&lt;&gt;"",IF('Page 3'!E20&lt;&gt;"","3(a)",IF('Page 2'!J26&lt;&gt;"","3(a)","")),"")</f>
      </c>
      <c r="G19" s="355"/>
    </row>
    <row r="20" spans="1:7" ht="15.75">
      <c r="A20" s="28">
        <f>+'Page 2'!A27</f>
        <v>8</v>
      </c>
      <c r="B20" s="351">
        <f>IF('Page 2'!B27&lt;&gt;"",'Page 2'!B27,"")</f>
      </c>
      <c r="C20" s="397">
        <f>IF('Page 2'!C27&lt;&gt;"",'Page 2'!C27,"")</f>
      </c>
      <c r="D20" s="350">
        <f>IF('Page 2'!D27&lt;&gt;"",'Page 2'!D27,"")</f>
      </c>
      <c r="E20" s="353">
        <f>IF('Page 2'!G27="Canada",IF('Page 2'!F27="Canada","x",""),"")</f>
      </c>
      <c r="F20" s="64">
        <f>IF('Page 2'!B27&lt;&gt;"",IF('Page 3'!E21&lt;&gt;"","3(a)",IF('Page 2'!J27&lt;&gt;"","3(a)","")),"")</f>
      </c>
      <c r="G20" s="355"/>
    </row>
    <row r="21" spans="1:7" ht="15.75">
      <c r="A21" s="28">
        <f>+'Page 2'!A28</f>
        <v>9</v>
      </c>
      <c r="B21" s="351">
        <f>IF('Page 2'!B28&lt;&gt;"",'Page 2'!B28,"")</f>
      </c>
      <c r="C21" s="397">
        <f>IF('Page 2'!C28&lt;&gt;"",'Page 2'!C28,"")</f>
      </c>
      <c r="D21" s="350">
        <f>IF('Page 2'!D28&lt;&gt;"",'Page 2'!D28,"")</f>
      </c>
      <c r="E21" s="353">
        <f>IF('Page 2'!G28="Canada",IF('Page 2'!F28="Canada","x",""),"")</f>
      </c>
      <c r="F21" s="64">
        <f>IF('Page 2'!B28&lt;&gt;"",IF('Page 3'!E22&lt;&gt;"","3(a)",IF('Page 2'!J28&lt;&gt;"","3(a)","")),"")</f>
      </c>
      <c r="G21" s="355"/>
    </row>
    <row r="22" spans="1:7" ht="15.75">
      <c r="A22" s="28">
        <f>+'Page 2'!A29</f>
        <v>10</v>
      </c>
      <c r="B22" s="351">
        <f>IF('Page 2'!B29&lt;&gt;"",'Page 2'!B29,"")</f>
      </c>
      <c r="C22" s="397">
        <f>IF('Page 2'!C29&lt;&gt;"",'Page 2'!C29,"")</f>
      </c>
      <c r="D22" s="350">
        <f>IF('Page 2'!D29&lt;&gt;"",'Page 2'!D29,"")</f>
      </c>
      <c r="E22" s="353">
        <f>IF('Page 2'!G29="Canada",IF('Page 2'!F29="Canada","x",""),"")</f>
      </c>
      <c r="F22" s="64">
        <f>IF('Page 2'!B29&lt;&gt;"",IF('Page 3'!E23&lt;&gt;"","3(a)",IF('Page 2'!J29&lt;&gt;"","3(a)","")),"")</f>
      </c>
      <c r="G22" s="355"/>
    </row>
    <row r="23" spans="1:7" ht="15.75">
      <c r="A23" s="28">
        <f>+'Page 2'!A30</f>
        <v>11</v>
      </c>
      <c r="B23" s="351">
        <f>IF('Page 2'!B30&lt;&gt;"",'Page 2'!B30,"")</f>
      </c>
      <c r="C23" s="397">
        <f>IF('Page 2'!C30&lt;&gt;"",'Page 2'!C30,"")</f>
      </c>
      <c r="D23" s="350">
        <f>IF('Page 2'!D30&lt;&gt;"",'Page 2'!D30,"")</f>
      </c>
      <c r="E23" s="353">
        <f>IF('Page 2'!G30="Canada",IF('Page 2'!F30="Canada","x",""),"")</f>
      </c>
      <c r="F23" s="64">
        <f>IF('Page 2'!B30&lt;&gt;"",IF('Page 3'!E24&lt;&gt;"","3(a)",IF('Page 2'!J30&lt;&gt;"","3(a)","")),"")</f>
      </c>
      <c r="G23" s="355"/>
    </row>
    <row r="24" spans="1:7" ht="15.75">
      <c r="A24" s="28">
        <f>+'Page 2'!A31</f>
        <v>12</v>
      </c>
      <c r="B24" s="351">
        <f>IF('Page 2'!B31&lt;&gt;"",'Page 2'!B31,"")</f>
      </c>
      <c r="C24" s="397">
        <f>IF('Page 2'!C31&lt;&gt;"",'Page 2'!C31,"")</f>
      </c>
      <c r="D24" s="350">
        <f>IF('Page 2'!D31&lt;&gt;"",'Page 2'!D31,"")</f>
      </c>
      <c r="E24" s="353">
        <f>IF('Page 2'!G31="Canada",IF('Page 2'!F31="Canada","x",""),"")</f>
      </c>
      <c r="F24" s="64">
        <f>IF('Page 2'!B31&lt;&gt;"",IF('Page 3'!E25&lt;&gt;"","3(a)",IF('Page 2'!J31&lt;&gt;"","3(a)","")),"")</f>
      </c>
      <c r="G24" s="355"/>
    </row>
    <row r="25" spans="1:7" ht="15.75">
      <c r="A25" s="28">
        <f>+'Page 2'!A32</f>
        <v>13</v>
      </c>
      <c r="B25" s="351">
        <f>IF('Page 2'!B32&lt;&gt;"",'Page 2'!B32,"")</f>
      </c>
      <c r="C25" s="397">
        <f>IF('Page 2'!C32&lt;&gt;"",'Page 2'!C32,"")</f>
      </c>
      <c r="D25" s="350">
        <f>IF('Page 2'!D32&lt;&gt;"",'Page 2'!D32,"")</f>
      </c>
      <c r="E25" s="353">
        <f>IF('Page 2'!G32="Canada",IF('Page 2'!F32="Canada","x",""),"")</f>
      </c>
      <c r="F25" s="64">
        <f>IF('Page 2'!B32&lt;&gt;"",IF('Page 3'!E26&lt;&gt;"","3(a)",IF('Page 2'!J32&lt;&gt;"","3(a)","")),"")</f>
      </c>
      <c r="G25" s="355"/>
    </row>
    <row r="26" spans="1:7" ht="15.75">
      <c r="A26" s="28">
        <f>+'Page 2'!A33</f>
        <v>14</v>
      </c>
      <c r="B26" s="351">
        <f>IF('Page 2'!B33&lt;&gt;"",'Page 2'!B33,"")</f>
      </c>
      <c r="C26" s="397">
        <f>IF('Page 2'!C33&lt;&gt;"",'Page 2'!C33,"")</f>
      </c>
      <c r="D26" s="350">
        <f>IF('Page 2'!D33&lt;&gt;"",'Page 2'!D33,"")</f>
      </c>
      <c r="E26" s="353">
        <f>IF('Page 2'!G33="Canada",IF('Page 2'!F33="Canada","x",""),"")</f>
      </c>
      <c r="F26" s="64">
        <f>IF('Page 2'!B33&lt;&gt;"",IF('Page 3'!E27&lt;&gt;"","3(a)",IF('Page 2'!J33&lt;&gt;"","3(a)","")),"")</f>
      </c>
      <c r="G26" s="355"/>
    </row>
    <row r="27" spans="1:7" ht="15.75">
      <c r="A27" s="28">
        <f>+'Page 2'!A34</f>
        <v>15</v>
      </c>
      <c r="B27" s="351">
        <f>IF('Page 2'!B34&lt;&gt;"",'Page 2'!B34,"")</f>
      </c>
      <c r="C27" s="397">
        <f>IF('Page 2'!C34&lt;&gt;"",'Page 2'!C34,"")</f>
      </c>
      <c r="D27" s="350">
        <f>IF('Page 2'!D34&lt;&gt;"",'Page 2'!D34,"")</f>
      </c>
      <c r="E27" s="353">
        <f>IF('Page 2'!G34="Canada",IF('Page 2'!F34="Canada","x",""),"")</f>
      </c>
      <c r="F27" s="64">
        <f>IF('Page 2'!B34&lt;&gt;"",IF('Page 3'!E28&lt;&gt;"","3(a)",IF('Page 2'!J34&lt;&gt;"","3(a)","")),"")</f>
      </c>
      <c r="G27" s="355"/>
    </row>
    <row r="28" spans="1:7" ht="15.75">
      <c r="A28" s="28">
        <f>+'Page 2'!A35</f>
        <v>16</v>
      </c>
      <c r="B28" s="351">
        <f>IF('Page 2'!B35&lt;&gt;"",'Page 2'!B35,"")</f>
      </c>
      <c r="C28" s="397">
        <f>IF('Page 2'!C35&lt;&gt;"",'Page 2'!C35,"")</f>
      </c>
      <c r="D28" s="350">
        <f>IF('Page 2'!D35&lt;&gt;"",'Page 2'!D35,"")</f>
      </c>
      <c r="E28" s="353">
        <f>IF('Page 2'!G35="Canada",IF('Page 2'!F35="Canada","x",""),"")</f>
      </c>
      <c r="F28" s="64">
        <f>IF('Page 2'!B35&lt;&gt;"",IF('Page 3'!E29&lt;&gt;"","3(a)",IF('Page 2'!J35&lt;&gt;"","3(a)","")),"")</f>
      </c>
      <c r="G28" s="355"/>
    </row>
    <row r="29" spans="1:7" ht="15.75">
      <c r="A29" s="28">
        <f>+'Page 2'!A36</f>
        <v>17</v>
      </c>
      <c r="B29" s="351">
        <f>IF('Page 2'!B36&lt;&gt;"",'Page 2'!B36,"")</f>
      </c>
      <c r="C29" s="397">
        <f>IF('Page 2'!C36&lt;&gt;"",'Page 2'!C36,"")</f>
      </c>
      <c r="D29" s="350">
        <f>IF('Page 2'!D36&lt;&gt;"",'Page 2'!D36,"")</f>
      </c>
      <c r="E29" s="353">
        <f>IF('Page 2'!G36="Canada",IF('Page 2'!F36="Canada","x",""),"")</f>
      </c>
      <c r="F29" s="64">
        <f>IF('Page 2'!B36&lt;&gt;"",IF('Page 3'!E30&lt;&gt;"","3(a)",IF('Page 2'!J36&lt;&gt;"","3(a)","")),"")</f>
      </c>
      <c r="G29" s="355"/>
    </row>
    <row r="30" spans="1:7" ht="15.75">
      <c r="A30" s="28">
        <f>+'Page 2'!A37</f>
        <v>18</v>
      </c>
      <c r="B30" s="351">
        <f>IF('Page 2'!B37&lt;&gt;"",'Page 2'!B37,"")</f>
      </c>
      <c r="C30" s="397">
        <f>IF('Page 2'!C37&lt;&gt;"",'Page 2'!C37,"")</f>
      </c>
      <c r="D30" s="350">
        <f>IF('Page 2'!D37&lt;&gt;"",'Page 2'!D37,"")</f>
      </c>
      <c r="E30" s="353">
        <f>IF('Page 2'!G37="Canada",IF('Page 2'!F37="Canada","x",""),"")</f>
      </c>
      <c r="F30" s="64">
        <f>IF('Page 2'!B37&lt;&gt;"",IF('Page 3'!E31&lt;&gt;"","3(a)",IF('Page 2'!J37&lt;&gt;"","3(a)","")),"")</f>
      </c>
      <c r="G30" s="355"/>
    </row>
    <row r="31" spans="1:7" ht="15.75">
      <c r="A31" s="28">
        <f>+'Page 2'!A38</f>
        <v>19</v>
      </c>
      <c r="B31" s="351">
        <f>IF('Page 2'!B38&lt;&gt;"",'Page 2'!B38,"")</f>
      </c>
      <c r="C31" s="397">
        <f>IF('Page 2'!C38&lt;&gt;"",'Page 2'!C38,"")</f>
      </c>
      <c r="D31" s="350">
        <f>IF('Page 2'!D38&lt;&gt;"",'Page 2'!D38,"")</f>
      </c>
      <c r="E31" s="353">
        <f>IF('Page 2'!G38="Canada",IF('Page 2'!F38="Canada","x",""),"")</f>
      </c>
      <c r="F31" s="64">
        <f>IF('Page 2'!B38&lt;&gt;"",IF('Page 3'!E32&lt;&gt;"","3(a)",IF('Page 2'!J38&lt;&gt;"","3(a)","")),"")</f>
      </c>
      <c r="G31" s="355"/>
    </row>
    <row r="32" spans="1:7" ht="16.5" thickBot="1">
      <c r="A32" s="198">
        <f>+'Page 2'!A39</f>
        <v>20</v>
      </c>
      <c r="B32" s="347">
        <f>IF('Page 2'!B39&lt;&gt;"",'Page 2'!B39,"")</f>
      </c>
      <c r="C32" s="395">
        <f>IF('Page 2'!C39&lt;&gt;"",'Page 2'!C39,"")</f>
      </c>
      <c r="D32" s="348">
        <f>IF('Page 2'!D39&lt;&gt;"",'Page 2'!D39,"")</f>
      </c>
      <c r="E32" s="354">
        <f>IF('Page 2'!G39="Canada",IF('Page 2'!F39="Canada","x",""),"")</f>
      </c>
      <c r="F32" s="96">
        <f>IF('Page 2'!B39&lt;&gt;"",IF('Page 3'!E33&lt;&gt;"","3(a)",IF('Page 2'!J39&lt;&gt;"","3(a)","")),"")</f>
      </c>
      <c r="G32" s="356"/>
    </row>
    <row r="33" spans="1:7" ht="17.25" customHeight="1" thickTop="1">
      <c r="A33" s="23" t="s">
        <v>54</v>
      </c>
      <c r="F33" s="6"/>
      <c r="G33" s="457" t="s">
        <v>138</v>
      </c>
    </row>
    <row r="34" ht="12.75">
      <c r="F34" s="6"/>
    </row>
    <row r="35" ht="12.75">
      <c r="F35" s="6"/>
    </row>
    <row r="36" ht="12.75">
      <c r="F36" s="6"/>
    </row>
    <row r="37" ht="12.75">
      <c r="F37" s="6"/>
    </row>
    <row r="38" ht="12.75">
      <c r="F38" s="6"/>
    </row>
    <row r="39" ht="12.75">
      <c r="F39" s="6"/>
    </row>
    <row r="40" ht="12.75">
      <c r="F40" s="6"/>
    </row>
    <row r="41" ht="12.75">
      <c r="F41" s="6"/>
    </row>
    <row r="42" ht="12.75">
      <c r="F42" s="6"/>
    </row>
    <row r="43" ht="12.75">
      <c r="F43" s="6"/>
    </row>
    <row r="44" ht="12.75">
      <c r="F44" s="6"/>
    </row>
    <row r="45" ht="12.75">
      <c r="F45" s="6"/>
    </row>
  </sheetData>
  <mergeCells count="7">
    <mergeCell ref="A1:G1"/>
    <mergeCell ref="F11:G11"/>
    <mergeCell ref="F3:G3"/>
    <mergeCell ref="B11:D11"/>
    <mergeCell ref="B8:G8"/>
    <mergeCell ref="B9:G9"/>
    <mergeCell ref="E11:E12"/>
  </mergeCells>
  <printOptions horizontalCentered="1"/>
  <pageMargins left="0.1968503937007874" right="0.1968503937007874" top="0.5905511811023623" bottom="0.1968503937007874" header="0" footer="0"/>
  <pageSetup fitToHeight="1" fitToWidth="1" horizontalDpi="300" verticalDpi="300" orientation="landscape" scale="9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23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24.7109375" style="0" customWidth="1"/>
    <col min="2" max="3" width="20.7109375" style="0" customWidth="1"/>
    <col min="4" max="4" width="7.28125" style="0" customWidth="1"/>
    <col min="5" max="5" width="17.8515625" style="0" customWidth="1"/>
    <col min="6" max="6" width="21.7109375" style="0" customWidth="1"/>
    <col min="7" max="8" width="13.7109375" style="0" customWidth="1"/>
    <col min="9" max="9" width="21.421875" style="0" customWidth="1"/>
  </cols>
  <sheetData>
    <row r="1" spans="1:9" ht="16.5" thickBot="1">
      <c r="A1" s="602" t="str">
        <f>+'Page 4'!A1</f>
        <v>OSFI-57 RETURN OF CORPORATE INFORMATION</v>
      </c>
      <c r="B1" s="602"/>
      <c r="C1" s="602"/>
      <c r="D1" s="602"/>
      <c r="E1" s="602"/>
      <c r="F1" s="602"/>
      <c r="G1" s="602"/>
      <c r="H1" s="602"/>
      <c r="I1" s="602"/>
    </row>
    <row r="2" spans="1:9" ht="13.5" thickTop="1">
      <c r="A2" s="434" t="s">
        <v>4</v>
      </c>
      <c r="B2" s="98"/>
      <c r="C2" s="98"/>
      <c r="D2" s="98"/>
      <c r="E2" s="98"/>
      <c r="F2" s="87"/>
      <c r="G2" s="90"/>
      <c r="I2" s="113" t="str">
        <f>IF('Page 1'!C26&lt;&gt;"","Date of This Return","Date of Last Annual Meeting")</f>
        <v>Date of Last Annual Meeting</v>
      </c>
    </row>
    <row r="3" spans="1:10" ht="16.5" customHeight="1">
      <c r="A3" s="435" t="str">
        <f>IF('Page 1'!B10&lt;&gt;"",'Page 1'!B10," ")</f>
        <v> </v>
      </c>
      <c r="B3" s="101"/>
      <c r="C3" s="101"/>
      <c r="D3" s="101"/>
      <c r="E3" s="101"/>
      <c r="F3" s="88"/>
      <c r="G3" s="93"/>
      <c r="H3" s="207"/>
      <c r="I3" s="94">
        <f>IF('Page 1'!$P$18="","",'Page 1'!P18)</f>
      </c>
      <c r="J3" s="207"/>
    </row>
    <row r="4" spans="1:9" ht="7.5" customHeight="1" thickBot="1">
      <c r="A4" s="433"/>
      <c r="B4" s="104"/>
      <c r="C4" s="104"/>
      <c r="D4" s="104"/>
      <c r="E4" s="104"/>
      <c r="F4" s="89"/>
      <c r="G4" s="105"/>
      <c r="H4" s="51"/>
      <c r="I4" s="127"/>
    </row>
    <row r="5" spans="1:9" ht="21" customHeight="1" thickTop="1">
      <c r="A5" s="670" t="s">
        <v>47</v>
      </c>
      <c r="B5" s="670"/>
      <c r="C5" s="670"/>
      <c r="D5" s="670"/>
      <c r="E5" s="670"/>
      <c r="F5" s="670"/>
      <c r="G5" s="670"/>
      <c r="H5" s="670"/>
      <c r="I5" s="670"/>
    </row>
    <row r="6" spans="1:8" ht="12.75" customHeight="1">
      <c r="A6" s="80"/>
      <c r="B6" s="106"/>
      <c r="C6" s="106"/>
      <c r="D6" s="106"/>
      <c r="E6" s="106"/>
      <c r="F6" s="41"/>
      <c r="G6" s="107"/>
      <c r="H6" s="107"/>
    </row>
    <row r="7" spans="1:9" ht="15" customHeight="1">
      <c r="A7" s="38" t="s">
        <v>88</v>
      </c>
      <c r="B7" s="37"/>
      <c r="C7" s="37"/>
      <c r="D7" s="37"/>
      <c r="E7" s="37"/>
      <c r="F7" s="79"/>
      <c r="I7" s="197" t="s">
        <v>43</v>
      </c>
    </row>
    <row r="8" spans="1:8" ht="12.75" customHeight="1">
      <c r="A8" s="36"/>
      <c r="B8" s="37"/>
      <c r="C8" s="37"/>
      <c r="D8" s="37"/>
      <c r="E8" s="37"/>
      <c r="F8" s="112"/>
      <c r="G8" s="81"/>
      <c r="H8" s="81"/>
    </row>
    <row r="9" spans="1:8" ht="12.75">
      <c r="A9" s="39" t="s">
        <v>143</v>
      </c>
      <c r="B9" s="37"/>
      <c r="C9" s="37"/>
      <c r="D9" s="37"/>
      <c r="E9" s="37"/>
      <c r="F9" s="37"/>
      <c r="G9" s="108"/>
      <c r="H9" s="108"/>
    </row>
    <row r="10" spans="1:7" ht="12.75" customHeight="1" thickBot="1">
      <c r="A10" s="29"/>
      <c r="B10" s="7"/>
      <c r="C10" s="7"/>
      <c r="D10" s="7"/>
      <c r="E10" s="7"/>
      <c r="F10" s="7"/>
      <c r="G10" s="7"/>
    </row>
    <row r="11" spans="1:9" ht="14.25" customHeight="1" thickTop="1">
      <c r="A11" s="668" t="s">
        <v>142</v>
      </c>
      <c r="B11" s="656" t="s">
        <v>77</v>
      </c>
      <c r="C11" s="663"/>
      <c r="D11" s="663"/>
      <c r="E11" s="664"/>
      <c r="F11" s="413" t="s">
        <v>27</v>
      </c>
      <c r="G11" s="49" t="s">
        <v>25</v>
      </c>
      <c r="H11" s="171" t="s">
        <v>26</v>
      </c>
      <c r="I11" s="205" t="s">
        <v>79</v>
      </c>
    </row>
    <row r="12" spans="1:9" ht="36" customHeight="1">
      <c r="A12" s="669"/>
      <c r="B12" s="203" t="s">
        <v>62</v>
      </c>
      <c r="C12" s="404" t="s">
        <v>63</v>
      </c>
      <c r="D12" s="403" t="s">
        <v>64</v>
      </c>
      <c r="E12" s="203" t="s">
        <v>154</v>
      </c>
      <c r="F12" s="414" t="s">
        <v>129</v>
      </c>
      <c r="G12" s="76" t="s">
        <v>130</v>
      </c>
      <c r="H12" s="204" t="s">
        <v>130</v>
      </c>
      <c r="I12" s="206" t="s">
        <v>80</v>
      </c>
    </row>
    <row r="13" spans="1:9" ht="36" customHeight="1">
      <c r="A13" s="436" t="s">
        <v>28</v>
      </c>
      <c r="B13" s="415"/>
      <c r="C13" s="416"/>
      <c r="D13" s="417"/>
      <c r="E13" s="416"/>
      <c r="F13" s="418"/>
      <c r="G13" s="419"/>
      <c r="H13" s="420"/>
      <c r="I13" s="428"/>
    </row>
    <row r="14" spans="1:9" ht="36" customHeight="1">
      <c r="A14" s="437" t="s">
        <v>29</v>
      </c>
      <c r="B14" s="421"/>
      <c r="C14" s="422"/>
      <c r="D14" s="423"/>
      <c r="E14" s="422"/>
      <c r="F14" s="418"/>
      <c r="G14" s="419"/>
      <c r="H14" s="420"/>
      <c r="I14" s="447"/>
    </row>
    <row r="15" spans="1:9" ht="36" customHeight="1">
      <c r="A15" s="437" t="s">
        <v>144</v>
      </c>
      <c r="B15" s="421"/>
      <c r="C15" s="422"/>
      <c r="D15" s="423"/>
      <c r="E15" s="422"/>
      <c r="F15" s="418"/>
      <c r="G15" s="419"/>
      <c r="H15" s="420"/>
      <c r="I15" s="428"/>
    </row>
    <row r="16" spans="1:9" ht="36" customHeight="1">
      <c r="A16" s="437" t="s">
        <v>30</v>
      </c>
      <c r="B16" s="421"/>
      <c r="C16" s="422"/>
      <c r="D16" s="422"/>
      <c r="E16" s="422"/>
      <c r="F16" s="418"/>
      <c r="G16" s="419"/>
      <c r="H16" s="420"/>
      <c r="I16" s="428"/>
    </row>
    <row r="17" spans="1:9" ht="36" customHeight="1">
      <c r="A17" s="438" t="s">
        <v>133</v>
      </c>
      <c r="B17" s="333"/>
      <c r="C17" s="439"/>
      <c r="D17" s="440"/>
      <c r="E17" s="441"/>
      <c r="F17" s="431"/>
      <c r="G17" s="419"/>
      <c r="H17" s="442"/>
      <c r="I17" s="459"/>
    </row>
    <row r="18" spans="1:9" ht="41.25" customHeight="1">
      <c r="A18" s="436" t="s">
        <v>155</v>
      </c>
      <c r="B18" s="189">
        <f>IF('Page 1'!C25="x","",IF(OR('Page 1'!C22="x",'Page 1'!C23="x",'Page 1'!C24="x"),"Not Applicable",""))</f>
      </c>
      <c r="C18" s="424"/>
      <c r="D18" s="425"/>
      <c r="E18" s="424"/>
      <c r="F18" s="418"/>
      <c r="G18" s="426"/>
      <c r="H18" s="427"/>
      <c r="I18" s="428"/>
    </row>
    <row r="19" spans="1:9" ht="18" customHeight="1">
      <c r="A19" s="467" t="s">
        <v>145</v>
      </c>
      <c r="B19" s="665">
        <f>'Page 6'!B16</f>
        <v>0</v>
      </c>
      <c r="C19" s="666"/>
      <c r="D19" s="667"/>
      <c r="E19" s="468" t="s">
        <v>126</v>
      </c>
      <c r="F19" s="432"/>
      <c r="G19" s="443"/>
      <c r="H19" s="446"/>
      <c r="I19" s="661"/>
    </row>
    <row r="20" spans="1:9" ht="24.75" customHeight="1">
      <c r="A20" s="437" t="s">
        <v>146</v>
      </c>
      <c r="B20" s="429"/>
      <c r="C20" s="424"/>
      <c r="D20" s="425"/>
      <c r="E20" s="453"/>
      <c r="F20" s="431"/>
      <c r="G20" s="419"/>
      <c r="H20" s="445"/>
      <c r="I20" s="671"/>
    </row>
    <row r="21" spans="1:9" ht="18" customHeight="1">
      <c r="A21" s="467" t="s">
        <v>147</v>
      </c>
      <c r="B21" s="665" t="str">
        <f>IF('Page 6'!B22="","Not applicable",'Page 6'!B22)</f>
        <v>Not applicable</v>
      </c>
      <c r="C21" s="666"/>
      <c r="D21" s="667"/>
      <c r="E21" s="468" t="s">
        <v>126</v>
      </c>
      <c r="F21" s="432"/>
      <c r="G21" s="443"/>
      <c r="H21" s="444"/>
      <c r="I21" s="661"/>
    </row>
    <row r="22" spans="1:9" ht="24.75" customHeight="1" thickBot="1">
      <c r="A22" s="461" t="s">
        <v>148</v>
      </c>
      <c r="B22" s="462"/>
      <c r="C22" s="462"/>
      <c r="D22" s="463"/>
      <c r="E22" s="464"/>
      <c r="F22" s="465"/>
      <c r="G22" s="430"/>
      <c r="H22" s="466"/>
      <c r="I22" s="662"/>
    </row>
    <row r="23" spans="1:9" ht="16.5" thickTop="1">
      <c r="A23" s="23" t="s">
        <v>54</v>
      </c>
      <c r="G23" s="110"/>
      <c r="H23" s="109"/>
      <c r="I23" s="460" t="s">
        <v>141</v>
      </c>
    </row>
  </sheetData>
  <mergeCells count="8">
    <mergeCell ref="A11:A12"/>
    <mergeCell ref="A5:I5"/>
    <mergeCell ref="A1:I1"/>
    <mergeCell ref="I19:I20"/>
    <mergeCell ref="I21:I22"/>
    <mergeCell ref="B11:E11"/>
    <mergeCell ref="B19:D19"/>
    <mergeCell ref="B21:D21"/>
  </mergeCells>
  <conditionalFormatting sqref="F8">
    <cfRule type="cellIs" priority="1" dxfId="1" operator="equal" stopIfTrue="1">
      <formula>""</formula>
    </cfRule>
  </conditionalFormatting>
  <printOptions horizontalCentered="1"/>
  <pageMargins left="0.3937007874015748" right="0" top="0.5905511811023623" bottom="0.1968503937007874" header="0" footer="0"/>
  <pageSetup fitToHeight="1" fitToWidth="1" horizontalDpi="300" verticalDpi="300" orientation="landscape" scale="83" r:id="rId3"/>
  <headerFooter alignWithMargins="0"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Return of Directors and Auditors</dc:title>
  <dc:subject/>
  <dc:creator>OSFI</dc:creator>
  <cp:keywords/>
  <dc:description/>
  <cp:lastModifiedBy>Carole Gagnon</cp:lastModifiedBy>
  <cp:lastPrinted>2007-02-07T18:44:06Z</cp:lastPrinted>
  <dcterms:created xsi:type="dcterms:W3CDTF">2001-02-22T18:02:32Z</dcterms:created>
  <dcterms:modified xsi:type="dcterms:W3CDTF">2007-02-07T18:44:48Z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</Properties>
</file>